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1640" activeTab="1"/>
  </bookViews>
  <sheets>
    <sheet name="Ingresos estimados" sheetId="1" r:id="rId1"/>
    <sheet name="Presupuesto de egresos" sheetId="4" r:id="rId2"/>
  </sheets>
  <definedNames>
    <definedName name="_xlnm.Print_Area" localSheetId="0">'Ingresos estimados'!$A$1:$O$35</definedName>
    <definedName name="_xlnm.Print_Area" localSheetId="1">'Presupuesto de egresos'!$A$1:$P$106</definedName>
  </definedNames>
  <calcPr calcId="144525"/>
</workbook>
</file>

<file path=xl/calcChain.xml><?xml version="1.0" encoding="utf-8"?>
<calcChain xmlns="http://schemas.openxmlformats.org/spreadsheetml/2006/main">
  <c r="P51" i="4" l="1"/>
  <c r="K51" i="4"/>
  <c r="C19" i="1" l="1"/>
  <c r="P14" i="4"/>
  <c r="O14" i="4"/>
  <c r="N14" i="4"/>
  <c r="M14" i="4"/>
  <c r="L14" i="4"/>
  <c r="K14" i="4"/>
  <c r="J14" i="4"/>
  <c r="I14" i="4"/>
  <c r="H14" i="4"/>
  <c r="G14" i="4"/>
  <c r="F14" i="4"/>
  <c r="E14" i="4"/>
  <c r="D78" i="4" l="1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P90" i="4"/>
  <c r="O90" i="4"/>
  <c r="N90" i="4"/>
  <c r="M90" i="4"/>
  <c r="L90" i="4"/>
  <c r="K90" i="4"/>
  <c r="J90" i="4"/>
  <c r="I90" i="4"/>
  <c r="H90" i="4"/>
  <c r="G90" i="4"/>
  <c r="F90" i="4"/>
  <c r="P79" i="4"/>
  <c r="O79" i="4"/>
  <c r="N79" i="4"/>
  <c r="M79" i="4"/>
  <c r="L79" i="4"/>
  <c r="K79" i="4"/>
  <c r="J79" i="4"/>
  <c r="I79" i="4"/>
  <c r="H79" i="4"/>
  <c r="G79" i="4"/>
  <c r="F79" i="4"/>
  <c r="E79" i="4"/>
  <c r="O56" i="4"/>
  <c r="N56" i="4"/>
  <c r="M56" i="4"/>
  <c r="L56" i="4"/>
  <c r="J56" i="4"/>
  <c r="I56" i="4"/>
  <c r="H56" i="4"/>
  <c r="G56" i="4"/>
  <c r="F56" i="4"/>
  <c r="P31" i="4"/>
  <c r="O31" i="4"/>
  <c r="N31" i="4"/>
  <c r="M31" i="4"/>
  <c r="L31" i="4"/>
  <c r="K31" i="4"/>
  <c r="J31" i="4"/>
  <c r="I31" i="4"/>
  <c r="H31" i="4"/>
  <c r="G31" i="4"/>
  <c r="F31" i="4"/>
  <c r="D87" i="4"/>
  <c r="D83" i="4"/>
  <c r="D84" i="4" l="1"/>
  <c r="O21" i="1" l="1"/>
  <c r="K21" i="1"/>
  <c r="J21" i="1"/>
  <c r="I21" i="1"/>
  <c r="G21" i="1"/>
  <c r="D80" i="4" l="1"/>
  <c r="E90" i="4"/>
  <c r="D89" i="4"/>
  <c r="D88" i="4"/>
  <c r="D86" i="4"/>
  <c r="D85" i="4"/>
  <c r="D82" i="4"/>
  <c r="P56" i="4"/>
  <c r="K56" i="4"/>
  <c r="D90" i="4" l="1"/>
  <c r="E93" i="4" l="1"/>
  <c r="F93" i="4"/>
  <c r="G93" i="4"/>
  <c r="H93" i="4"/>
  <c r="I93" i="4"/>
  <c r="J93" i="4"/>
  <c r="K93" i="4"/>
  <c r="L93" i="4"/>
  <c r="M93" i="4"/>
  <c r="N93" i="4"/>
  <c r="O93" i="4"/>
  <c r="P93" i="4"/>
  <c r="D92" i="4"/>
  <c r="D93" i="4" s="1"/>
  <c r="D33" i="4" l="1"/>
  <c r="D34" i="4"/>
  <c r="D35" i="4"/>
  <c r="D36" i="4"/>
  <c r="D37" i="4"/>
  <c r="D38" i="4"/>
  <c r="D39" i="4"/>
  <c r="D40" i="4"/>
  <c r="D41" i="4"/>
  <c r="D42" i="4"/>
  <c r="D46" i="4"/>
  <c r="D47" i="4"/>
  <c r="D49" i="4"/>
  <c r="D50" i="4"/>
  <c r="D51" i="4"/>
  <c r="D52" i="4"/>
  <c r="D53" i="4"/>
  <c r="D54" i="4"/>
  <c r="D32" i="4"/>
  <c r="D31" i="4"/>
  <c r="D81" i="4"/>
  <c r="P81" i="4"/>
  <c r="P95" i="4" s="1"/>
  <c r="O81" i="4"/>
  <c r="O95" i="4" s="1"/>
  <c r="N81" i="4"/>
  <c r="N95" i="4" s="1"/>
  <c r="M81" i="4"/>
  <c r="M95" i="4" s="1"/>
  <c r="L81" i="4"/>
  <c r="L95" i="4" s="1"/>
  <c r="K81" i="4"/>
  <c r="K95" i="4" s="1"/>
  <c r="J81" i="4"/>
  <c r="J95" i="4" s="1"/>
  <c r="I81" i="4"/>
  <c r="I95" i="4" s="1"/>
  <c r="H81" i="4"/>
  <c r="H95" i="4" s="1"/>
  <c r="G81" i="4"/>
  <c r="G95" i="4" s="1"/>
  <c r="F81" i="4"/>
  <c r="F95" i="4" s="1"/>
  <c r="E81" i="4"/>
  <c r="C81" i="4"/>
  <c r="C79" i="4"/>
  <c r="C56" i="4"/>
  <c r="E56" i="4"/>
  <c r="D44" i="4"/>
  <c r="D43" i="4"/>
  <c r="C31" i="4"/>
  <c r="C95" i="4" l="1"/>
  <c r="D55" i="4"/>
  <c r="D48" i="4"/>
  <c r="D45" i="4"/>
  <c r="D57" i="4"/>
  <c r="D79" i="4" s="1"/>
  <c r="E31" i="4"/>
  <c r="E95" i="4" s="1"/>
  <c r="D56" i="4" l="1"/>
  <c r="D95" i="4" s="1"/>
  <c r="C24" i="1" l="1"/>
  <c r="O23" i="1"/>
  <c r="O24" i="1" s="1"/>
  <c r="O26" i="1" s="1"/>
  <c r="N23" i="1"/>
  <c r="N24" i="1" s="1"/>
  <c r="M23" i="1"/>
  <c r="M24" i="1" s="1"/>
  <c r="L23" i="1"/>
  <c r="L24" i="1" s="1"/>
  <c r="K23" i="1"/>
  <c r="K24" i="1" s="1"/>
  <c r="K26" i="1" s="1"/>
  <c r="J23" i="1"/>
  <c r="J24" i="1" s="1"/>
  <c r="J26" i="1" s="1"/>
  <c r="I23" i="1"/>
  <c r="I24" i="1" s="1"/>
  <c r="I26" i="1" s="1"/>
  <c r="H23" i="1"/>
  <c r="H24" i="1" s="1"/>
  <c r="G23" i="1"/>
  <c r="G24" i="1" s="1"/>
  <c r="G26" i="1" s="1"/>
  <c r="F23" i="1"/>
  <c r="F24" i="1" s="1"/>
  <c r="E23" i="1"/>
  <c r="E24" i="1" s="1"/>
  <c r="D23" i="1"/>
  <c r="D24" i="1" s="1"/>
  <c r="C20" i="1"/>
  <c r="C18" i="1"/>
  <c r="C17" i="1"/>
  <c r="C16" i="1"/>
  <c r="C15" i="1"/>
  <c r="C14" i="1"/>
  <c r="C13" i="1"/>
  <c r="C12" i="1"/>
  <c r="C11" i="1"/>
  <c r="C10" i="1"/>
  <c r="C9" i="1"/>
  <c r="N21" i="1"/>
  <c r="N26" i="1" s="1"/>
  <c r="M21" i="1"/>
  <c r="M26" i="1" s="1"/>
  <c r="L21" i="1"/>
  <c r="L26" i="1" s="1"/>
  <c r="H21" i="1"/>
  <c r="F21" i="1"/>
  <c r="F26" i="1" s="1"/>
  <c r="E21" i="1"/>
  <c r="E26" i="1" s="1"/>
  <c r="D21" i="1"/>
  <c r="D26" i="1" s="1"/>
  <c r="C7" i="1"/>
  <c r="H26" i="1" l="1"/>
  <c r="C8" i="1"/>
  <c r="C21" i="1" s="1"/>
  <c r="C26" i="1" s="1"/>
</calcChain>
</file>

<file path=xl/sharedStrings.xml><?xml version="1.0" encoding="utf-8"?>
<sst xmlns="http://schemas.openxmlformats.org/spreadsheetml/2006/main" count="167" uniqueCount="146">
  <si>
    <t>ORGANISMO OPERADOR DEL PARQUE DE LA SOLIDARIDAD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</si>
  <si>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</si>
  <si>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</si>
  <si>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</si>
  <si>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</si>
  <si>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</si>
  <si>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</si>
  <si>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</si>
  <si>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</si>
  <si>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</si>
  <si>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</si>
  <si>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</si>
  <si>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</si>
  <si>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</si>
  <si>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Uso auditorio</t>
  </si>
  <si>
    <t>Uso Terreno p/circos</t>
  </si>
  <si>
    <t>Uso campos de fútbol</t>
  </si>
  <si>
    <t>Escuela de fútbol</t>
  </si>
  <si>
    <t>Liga deportivas</t>
  </si>
  <si>
    <t>Torneo de fútbol</t>
  </si>
  <si>
    <t>Curso de verano</t>
  </si>
  <si>
    <t>Eventos deportivos</t>
  </si>
  <si>
    <t>Concesiones Solidaridad</t>
  </si>
  <si>
    <t>Concesiones Montenegro</t>
  </si>
  <si>
    <t>Otros Ingresos</t>
  </si>
  <si>
    <t>Productos  financieros</t>
  </si>
  <si>
    <t>Total Ingresos Propios</t>
  </si>
  <si>
    <t>Subsidio</t>
  </si>
  <si>
    <t>Subtotal Subsidio</t>
  </si>
  <si>
    <t>Total Ingresos</t>
  </si>
  <si>
    <t>PARTIDA</t>
  </si>
  <si>
    <t>CONCEPTO PARTIDA</t>
  </si>
  <si>
    <t>Asignación</t>
  </si>
  <si>
    <t>GASTO MENSUAL</t>
  </si>
  <si>
    <t>Inicial</t>
  </si>
  <si>
    <t>Sueldo base</t>
  </si>
  <si>
    <t>Prima quinquenal por años de servicios efectivos prestados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</si>
  <si>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</si>
  <si>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</si>
  <si>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</si>
  <si>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</si>
  <si>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</si>
  <si>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</si>
  <si>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</t>
  </si>
  <si>
    <t>Indemnizaciones por separación</t>
  </si>
  <si>
    <t>Fondo de retiro</t>
  </si>
  <si>
    <t>Estímulos al personal</t>
  </si>
  <si>
    <t>Otras medidas de carácter laboral y económicas</t>
  </si>
  <si>
    <t>Ayuda para despensa</t>
  </si>
  <si>
    <t>Ayuda para pasajes</t>
  </si>
  <si>
    <t>Estímulo por el día del servidor público</t>
  </si>
  <si>
    <t>Capítulo 1000 (Servicios Personales)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</si>
  <si>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</si>
  <si>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</si>
  <si>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</si>
  <si>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</si>
  <si>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</si>
  <si>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Utensilios para el servicio de alimentación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</si>
  <si>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</si>
  <si>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</si>
  <si>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</si>
  <si>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</si>
  <si>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</si>
  <si>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</si>
  <si>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</si>
  <si>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</si>
  <si>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agroquímicos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</si>
  <si>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</si>
  <si>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</si>
  <si>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</si>
  <si>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</si>
  <si>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</si>
  <si>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</si>
  <si>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</si>
  <si>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</si>
  <si>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equipos</t>
  </si>
  <si>
    <t>Capítulo 2000 (Materiales y Suministros)</t>
  </si>
  <si>
    <t>Servicio de energía eléctrica</t>
  </si>
  <si>
    <t>Servicio de energía eléctrica para bombeo y tratamiento de agua</t>
  </si>
  <si>
    <t>Servicio telefónico tradicional</t>
  </si>
  <si>
    <t>Servicios de acceso de internet, redes y procesamiento de información</t>
  </si>
  <si>
    <t>Arrendamiento de equipo y bienes  informáticos</t>
  </si>
  <si>
    <t>Servicios legales, de contabilidad, auditoría y relacionados</t>
  </si>
  <si>
    <t>Servicio de Impresión de documentos y papelería oficial</t>
  </si>
  <si>
    <t>Servicio de digitalización de documentación</t>
  </si>
  <si>
    <t>Servicios de vigilancia</t>
  </si>
  <si>
    <t>Servicios bancarios y financieros</t>
  </si>
  <si>
    <t>Seguros de bienes patrimoniales</t>
  </si>
  <si>
    <t>Mantenimiento y conservación de inmuebles para la prestación de servicios administrativos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</si>
  <si>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</si>
  <si>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</si>
  <si>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</si>
  <si>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Mantenimiento y conservación de maquinaria y equipo de trabajo específico</t>
  </si>
  <si>
    <t>Difusión por radio, televisión y otros medios de mensajes comerciales para promover la venta de bienes o servicios</t>
  </si>
  <si>
    <t>Otros impuestos y derechos</t>
  </si>
  <si>
    <t>Laudos Laborales</t>
  </si>
  <si>
    <t>Gastos menores</t>
  </si>
  <si>
    <t>Capítulo 3000 (Servicios Generales)</t>
  </si>
  <si>
    <t>Aportación para Erogaciones Contingentes</t>
  </si>
  <si>
    <t xml:space="preserve">Total Presupuesto </t>
  </si>
  <si>
    <t xml:space="preserve">Preupuesto </t>
  </si>
  <si>
    <t>Elaboró</t>
  </si>
  <si>
    <t>L.C.P. Lizzeth Haro Spence</t>
  </si>
  <si>
    <t xml:space="preserve">Director Administrativo </t>
  </si>
  <si>
    <t>__________________________</t>
  </si>
  <si>
    <t>Revisó</t>
  </si>
  <si>
    <t>Director General</t>
  </si>
  <si>
    <t>_______________________________________</t>
  </si>
  <si>
    <t>CRI</t>
  </si>
  <si>
    <t>Lic. Belizario López Gómez</t>
  </si>
  <si>
    <t>Honorarios asimilables a salarios</t>
  </si>
  <si>
    <t>Se consideran dos bajas por pensión, una en marzo y otra en junio</t>
  </si>
  <si>
    <t>OBSERVACIONES</t>
  </si>
  <si>
    <t>Adeudos de ejercicios fiscales anteriores</t>
  </si>
  <si>
    <t>Revisar el tema de actualizaciones IPEJAL y Seguros vehículos 2016</t>
  </si>
  <si>
    <t>Capítulo 4000 (Transferencias, Asignaciones, Subsidios y Otras Ayudas)</t>
  </si>
  <si>
    <t>Capítulo 9000 (Deuda Pública)</t>
  </si>
  <si>
    <t>Capítulo 5000 (Bienes Muebles, Inmuebles e Intangibles)</t>
  </si>
  <si>
    <t>Cobro CFE planta de tratamiento</t>
  </si>
  <si>
    <t>Revisar multas de vehículos</t>
  </si>
  <si>
    <t>Cálculo sobre 100 lt diarios de gasolina, 50 lt diesel y 2lt aceite 2t (por semanas laborables de 5 días)</t>
  </si>
  <si>
    <t>Premiaciones ligas, mat.deportivos p/ligas y escuela</t>
  </si>
  <si>
    <t>Equipo de cómputo y tecnologías de la información</t>
  </si>
  <si>
    <t>Licencias informáticas e intelectuales</t>
  </si>
  <si>
    <t>Licencia SAACG (INDETEC)</t>
  </si>
  <si>
    <t>Herramientas y máquinas herramienta</t>
  </si>
  <si>
    <t>2 tractores grado cero, 6 desborzadoras, 3 sopladoras</t>
  </si>
  <si>
    <t>Revisar si iniciarán operaciones las plantas de tratamieto</t>
  </si>
  <si>
    <t>Promedio con base al consumo actual</t>
  </si>
  <si>
    <t>Asesoría jurídica externa continua?</t>
  </si>
  <si>
    <t>Pintura módulos de baños, campos</t>
  </si>
  <si>
    <t>Reposición inodoros, lavamanos, etc.)</t>
  </si>
  <si>
    <t>Fletes y maniobras</t>
  </si>
  <si>
    <t>Impacto al salario</t>
  </si>
  <si>
    <t>Arrendamiento de equipo de telecomunicaciones</t>
  </si>
  <si>
    <t>Vehículos y equipo terrestre destinado a servicios públicos y la operación de programas públicos</t>
  </si>
  <si>
    <t>Otro mobiliario y equipo educacional</t>
  </si>
  <si>
    <t>Otro mobiliario y equipo de administración</t>
  </si>
  <si>
    <t>Maquinaria y equipo de construcción</t>
  </si>
  <si>
    <t>Equipos de generación eléctrica, aparatos y accesorios eléctricos</t>
  </si>
  <si>
    <t xml:space="preserve"> Presupuesto de Ingresos 2019</t>
  </si>
  <si>
    <t>Presupuesto 2019</t>
  </si>
  <si>
    <t>Uso Terreno p/ SYT</t>
  </si>
  <si>
    <t>Ingresos baños</t>
  </si>
  <si>
    <r>
      <t xml:space="preserve">          PRESUPUESTO DE INGRESOS </t>
    </r>
    <r>
      <rPr>
        <b/>
        <sz val="36"/>
        <rFont val="Arial"/>
        <family val="2"/>
      </rPr>
      <t>2019</t>
    </r>
  </si>
  <si>
    <t>PRESUPESTO DE EGRESOS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</si>
</sst>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"/>
    <numFmt numFmtId="166" formatCode="#,##0_ ;[Red]\-#,##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sz val="14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164" fontId="7" fillId="0" borderId="0" xfId="0" applyNumberFormat="1" applyFont="1" applyFill="1" applyAlignment="1"/>
    <xf numFmtId="0" fontId="4" fillId="0" borderId="0" xfId="0" applyFont="1" applyFill="1" applyAlignment="1"/>
    <xf numFmtId="0" fontId="7" fillId="0" borderId="0" xfId="0" applyFont="1" applyFill="1" applyAlignme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3" fontId="12" fillId="0" borderId="2" xfId="0" applyNumberFormat="1" applyFont="1" applyFill="1" applyBorder="1" applyAlignment="1">
      <alignment vertical="center" wrapText="1"/>
    </xf>
    <xf numFmtId="3" fontId="12" fillId="0" borderId="2" xfId="0" applyNumberFormat="1" applyFont="1" applyFill="1" applyBorder="1"/>
    <xf numFmtId="0" fontId="11" fillId="0" borderId="0" xfId="0" applyFont="1"/>
    <xf numFmtId="3" fontId="12" fillId="0" borderId="2" xfId="0" applyNumberFormat="1" applyFont="1" applyBorder="1"/>
    <xf numFmtId="3" fontId="12" fillId="0" borderId="2" xfId="0" applyNumberFormat="1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0" fontId="11" fillId="0" borderId="0" xfId="0" applyFont="1" applyBorder="1"/>
    <xf numFmtId="3" fontId="11" fillId="0" borderId="0" xfId="0" applyNumberFormat="1" applyFont="1" applyBorder="1"/>
    <xf numFmtId="3" fontId="11" fillId="0" borderId="0" xfId="0" applyNumberFormat="1" applyFont="1"/>
    <xf numFmtId="165" fontId="13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wrapText="1"/>
    </xf>
    <xf numFmtId="3" fontId="13" fillId="4" borderId="2" xfId="0" applyNumberFormat="1" applyFont="1" applyFill="1" applyBorder="1" applyAlignment="1">
      <alignment horizontal="right"/>
    </xf>
    <xf numFmtId="3" fontId="13" fillId="4" borderId="2" xfId="0" applyNumberFormat="1" applyFont="1" applyFill="1" applyBorder="1"/>
    <xf numFmtId="4" fontId="12" fillId="0" borderId="2" xfId="0" applyNumberFormat="1" applyFont="1" applyBorder="1"/>
    <xf numFmtId="3" fontId="12" fillId="0" borderId="2" xfId="0" applyNumberFormat="1" applyFont="1" applyBorder="1" applyAlignment="1">
      <alignment vertical="center" wrapText="1"/>
    </xf>
    <xf numFmtId="3" fontId="12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3" fontId="12" fillId="0" borderId="5" xfId="0" applyNumberFormat="1" applyFont="1" applyBorder="1"/>
    <xf numFmtId="0" fontId="15" fillId="2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right" vertical="center"/>
    </xf>
    <xf numFmtId="3" fontId="15" fillId="3" borderId="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3" fontId="1" fillId="0" borderId="0" xfId="0" applyNumberFormat="1" applyFont="1"/>
    <xf numFmtId="0" fontId="12" fillId="0" borderId="0" xfId="0" applyFont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164" fontId="7" fillId="0" borderId="0" xfId="0" applyNumberFormat="1" applyFont="1" applyFill="1" applyAlignment="1">
      <alignment vertical="center" wrapText="1"/>
    </xf>
    <xf numFmtId="0" fontId="18" fillId="0" borderId="6" xfId="0" applyFont="1" applyBorder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166" fontId="21" fillId="5" borderId="8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justify" vertical="center" wrapText="1"/>
    </xf>
    <xf numFmtId="166" fontId="20" fillId="0" borderId="2" xfId="0" applyNumberFormat="1" applyFont="1" applyFill="1" applyBorder="1" applyAlignment="1">
      <alignment vertical="center"/>
    </xf>
    <xf numFmtId="0" fontId="20" fillId="0" borderId="2" xfId="0" applyFont="1" applyFill="1" applyBorder="1" applyAlignment="1">
      <alignment horizontal="justify" vertical="center" wrapText="1"/>
    </xf>
    <xf numFmtId="166" fontId="20" fillId="0" borderId="2" xfId="0" applyNumberFormat="1" applyFont="1" applyBorder="1" applyAlignment="1">
      <alignment vertical="center"/>
    </xf>
    <xf numFmtId="166" fontId="20" fillId="0" borderId="2" xfId="0" applyNumberFormat="1" applyFont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2" fillId="0" borderId="0" xfId="0" applyFont="1" applyAlignment="1">
      <alignment vertical="center"/>
    </xf>
    <xf numFmtId="0" fontId="17" fillId="0" borderId="0" xfId="0" applyFont="1" applyFill="1" applyAlignment="1"/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166" fontId="13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25" fillId="0" borderId="0" xfId="0" applyFont="1" applyFill="1"/>
    <xf numFmtId="0" fontId="26" fillId="0" borderId="0" xfId="0" applyFont="1"/>
    <xf numFmtId="0" fontId="12" fillId="0" borderId="0" xfId="0" applyFont="1" applyAlignment="1">
      <alignment vertical="center" wrapText="1"/>
    </xf>
    <xf numFmtId="166" fontId="13" fillId="5" borderId="12" xfId="0" applyNumberFormat="1" applyFont="1" applyFill="1" applyBorder="1" applyAlignment="1">
      <alignment horizontal="center" vertical="center"/>
    </xf>
    <xf numFmtId="166" fontId="13" fillId="6" borderId="13" xfId="0" applyNumberFormat="1" applyFont="1" applyFill="1" applyBorder="1" applyAlignment="1">
      <alignment horizontal="center" vertical="center"/>
    </xf>
    <xf numFmtId="166" fontId="13" fillId="6" borderId="16" xfId="0" applyNumberFormat="1" applyFont="1" applyFill="1" applyBorder="1" applyAlignment="1">
      <alignment horizontal="center" vertical="center"/>
    </xf>
    <xf numFmtId="0" fontId="25" fillId="0" borderId="0" xfId="0" applyFont="1"/>
    <xf numFmtId="166" fontId="13" fillId="6" borderId="14" xfId="0" applyNumberFormat="1" applyFont="1" applyFill="1" applyBorder="1" applyAlignment="1">
      <alignment horizontal="right" vertical="center"/>
    </xf>
    <xf numFmtId="166" fontId="13" fillId="6" borderId="15" xfId="0" applyNumberFormat="1" applyFont="1" applyFill="1" applyBorder="1" applyAlignment="1">
      <alignment horizontal="right" vertical="center"/>
    </xf>
    <xf numFmtId="166" fontId="13" fillId="6" borderId="16" xfId="0" applyNumberFormat="1" applyFont="1" applyFill="1" applyBorder="1" applyAlignment="1">
      <alignment horizontal="right" vertical="center"/>
    </xf>
    <xf numFmtId="166" fontId="13" fillId="6" borderId="13" xfId="0" applyNumberFormat="1" applyFont="1" applyFill="1" applyBorder="1" applyAlignment="1">
      <alignment horizontal="right" vertical="center"/>
    </xf>
    <xf numFmtId="166" fontId="13" fillId="6" borderId="17" xfId="0" applyNumberFormat="1" applyFont="1" applyFill="1" applyBorder="1" applyAlignment="1">
      <alignment horizontal="right" vertical="center"/>
    </xf>
    <xf numFmtId="166" fontId="13" fillId="6" borderId="5" xfId="0" applyNumberFormat="1" applyFont="1" applyFill="1" applyBorder="1" applyAlignment="1">
      <alignment horizontal="right" vertical="center"/>
    </xf>
    <xf numFmtId="166" fontId="13" fillId="6" borderId="9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 vertical="center"/>
    </xf>
    <xf numFmtId="166" fontId="13" fillId="6" borderId="6" xfId="0" applyNumberFormat="1" applyFont="1" applyFill="1" applyBorder="1" applyAlignment="1">
      <alignment horizontal="right" vertical="center"/>
    </xf>
    <xf numFmtId="166" fontId="13" fillId="6" borderId="10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6" fontId="11" fillId="0" borderId="0" xfId="0" applyNumberFormat="1" applyFont="1"/>
    <xf numFmtId="166" fontId="13" fillId="6" borderId="2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3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166" fontId="13" fillId="6" borderId="7" xfId="0" applyNumberFormat="1" applyFont="1" applyFill="1" applyBorder="1" applyAlignment="1">
      <alignment horizontal="center" vertical="center"/>
    </xf>
    <xf numFmtId="166" fontId="13" fillId="6" borderId="11" xfId="0" applyNumberFormat="1" applyFont="1" applyFill="1" applyBorder="1" applyAlignment="1">
      <alignment horizontal="center" vertical="center"/>
    </xf>
    <xf numFmtId="166" fontId="13" fillId="6" borderId="8" xfId="0" applyNumberFormat="1" applyFont="1" applyFill="1" applyBorder="1" applyAlignment="1">
      <alignment horizontal="center" vertical="center"/>
    </xf>
    <xf numFmtId="166" fontId="13" fillId="6" borderId="1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114300</xdr:rowOff>
    </xdr:from>
    <xdr:to>
      <xdr:col>14</xdr:col>
      <xdr:colOff>542925</xdr:colOff>
      <xdr:row>3</xdr:row>
      <xdr:rowOff>114300</xdr:rowOff>
    </xdr:to>
    <xdr:pic>
      <xdr:nvPicPr>
        <xdr:cNvPr id="3" name="2 Imagen" descr="logo2013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10825" y="114300"/>
          <a:ext cx="12287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304800</xdr:colOff>
      <xdr:row>8</xdr:row>
      <xdr:rowOff>114300</xdr:rowOff>
    </xdr:to>
    <xdr:sp macro="" textlink="">
      <xdr:nvSpPr>
        <xdr:cNvPr id="1025" name="AutoShape 1" descr="Resultado de imagen para logo gobierno de jalisco 2018">
          <a:extLst>
            <a:ext uri="{FF2B5EF4-FFF2-40B4-BE49-F238E27FC236}">
              <a16:creationId xmlns:a16="http://schemas.microsoft.com/office/drawing/2014/main" xmlns="" id="{476EF2D3-152C-4291-A486-B439BB890B3C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304800</xdr:colOff>
      <xdr:row>8</xdr:row>
      <xdr:rowOff>114300</xdr:rowOff>
    </xdr:to>
    <xdr:sp macro="" textlink="">
      <xdr:nvSpPr>
        <xdr:cNvPr id="1026" name="AutoShape 2" descr="Resultado de imagen para logo gobierno de jalisco 2018">
          <a:extLst>
            <a:ext uri="{FF2B5EF4-FFF2-40B4-BE49-F238E27FC236}">
              <a16:creationId xmlns:a16="http://schemas.microsoft.com/office/drawing/2014/main" xmlns="" id="{FFB28CE6-7362-41C6-84A6-05CC21BD397F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1</xdr:col>
      <xdr:colOff>1685925</xdr:colOff>
      <xdr:row>3</xdr:row>
      <xdr:rowOff>57149</xdr:rowOff>
    </xdr:to>
    <xdr:pic>
      <xdr:nvPicPr>
        <xdr:cNvPr id="7" name="Imagen 6" descr="C:\Users\Usuario\AppData\Local\Microsoft\Windows\INetCache\Content.MSO\34DD89F.tmp">
          <a:extLst>
            <a:ext uri="{FF2B5EF4-FFF2-40B4-BE49-F238E27FC236}">
              <a16:creationId xmlns:a16="http://schemas.microsoft.com/office/drawing/2014/main" xmlns="" id="{21230EB7-2E6A-42D5-AEB6-40B408D630E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1133475" cy="1114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47624</xdr:colOff>
      <xdr:row>0</xdr:row>
      <xdr:rowOff>142875</xdr:rowOff>
    </xdr:from>
    <xdr:to>
      <xdr:col>15</xdr:col>
      <xdr:colOff>352426</xdr:colOff>
      <xdr:row>8</xdr:row>
      <xdr:rowOff>85725</xdr:rowOff>
    </xdr:to>
    <xdr:pic>
      <xdr:nvPicPr>
        <xdr:cNvPr id="3" name="2 Imagen" descr="logo2013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34599" y="142875"/>
          <a:ext cx="1581151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295276</xdr:colOff>
      <xdr:row>0</xdr:row>
      <xdr:rowOff>28576</xdr:rowOff>
    </xdr:from>
    <xdr:to>
      <xdr:col>1</xdr:col>
      <xdr:colOff>2371726</xdr:colOff>
      <xdr:row>7</xdr:row>
      <xdr:rowOff>57150</xdr:rowOff>
    </xdr:to>
    <xdr:pic>
      <xdr:nvPicPr>
        <xdr:cNvPr id="4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xmlns="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28576"/>
          <a:ext cx="207645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4"/>
  <sheetViews>
    <sheetView workbookViewId="0">
      <selection activeCell="C1" sqref="C1"/>
    </sheetView>
  </sheetViews>
  <sheetFormatPr baseColWidth="10" defaultColWidth="4.7109375" defaultRowHeight="12.75" x14ac:dyDescent="0.2"/>
  <cols>
    <col min="1" max="1" width="5" style="9" customWidth="1"/>
    <col min="2" max="2" width="34" style="2" customWidth="1"/>
    <col min="3" max="3" width="12" style="2" customWidth="1"/>
    <col min="4" max="4" width="11.5703125" style="2" bestFit="1" customWidth="1"/>
    <col min="5" max="5" width="11.85546875" style="2" bestFit="1" customWidth="1"/>
    <col min="6" max="6" width="11.5703125" style="2" bestFit="1" customWidth="1"/>
    <col min="7" max="7" width="10.28515625" style="2" customWidth="1"/>
    <col min="8" max="8" width="11.5703125" style="2" bestFit="1" customWidth="1"/>
    <col min="9" max="9" width="10.85546875" style="2" customWidth="1"/>
    <col min="10" max="10" width="9.42578125" style="2" customWidth="1"/>
    <col min="11" max="14" width="10.28515625" style="2" customWidth="1"/>
    <col min="15" max="15" width="10.85546875" style="2" customWidth="1"/>
    <col min="16" max="250" width="11.42578125" style="2" customWidth="1"/>
    <col min="251" max="16384" width="4.7109375" style="2"/>
  </cols>
  <sheetData>
    <row r="1" spans="1:251" ht="45" x14ac:dyDescent="0.6">
      <c r="A1" s="1"/>
      <c r="C1" s="3" t="s">
        <v>144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ht="18" x14ac:dyDescent="0.25">
      <c r="A2" s="6"/>
      <c r="D2" s="7" t="s">
        <v>0</v>
      </c>
      <c r="F2" s="4"/>
      <c r="I2" s="8"/>
      <c r="J2" s="8"/>
      <c r="L2" s="8"/>
      <c r="M2" s="8"/>
      <c r="N2" s="8"/>
      <c r="O2" s="8"/>
      <c r="P2" s="8"/>
      <c r="Q2" s="8"/>
      <c r="R2"/>
      <c r="S2"/>
      <c r="T2"/>
    </row>
    <row r="3" spans="1:251" ht="20.25" x14ac:dyDescent="0.3">
      <c r="C3" s="10"/>
      <c r="D3" s="11"/>
      <c r="E3" s="11"/>
      <c r="F3" s="11"/>
      <c r="G3" s="11"/>
      <c r="H3" s="11"/>
      <c r="I3" s="12"/>
      <c r="L3" s="11"/>
      <c r="M3" s="5"/>
      <c r="N3" s="13"/>
      <c r="O3" s="14"/>
      <c r="P3" s="15"/>
    </row>
    <row r="4" spans="1:251" x14ac:dyDescent="0.2">
      <c r="A4" s="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51" ht="12.75" customHeight="1" x14ac:dyDescent="0.2">
      <c r="A5" s="112" t="s">
        <v>108</v>
      </c>
      <c r="B5" s="114" t="s">
        <v>1</v>
      </c>
      <c r="C5" s="116" t="s">
        <v>141</v>
      </c>
      <c r="D5" s="118" t="s">
        <v>140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</row>
    <row r="6" spans="1:251" x14ac:dyDescent="0.2">
      <c r="A6" s="113"/>
      <c r="B6" s="115"/>
      <c r="C6" s="117"/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</row>
    <row r="7" spans="1:251" s="24" customFormat="1" ht="12" x14ac:dyDescent="0.2">
      <c r="A7" s="20">
        <v>73</v>
      </c>
      <c r="B7" s="21" t="s">
        <v>143</v>
      </c>
      <c r="C7" s="22">
        <f>SUM(D7:O7)</f>
        <v>380000</v>
      </c>
      <c r="D7" s="23">
        <v>25000</v>
      </c>
      <c r="E7" s="23">
        <v>22000</v>
      </c>
      <c r="F7" s="23">
        <v>65000</v>
      </c>
      <c r="G7" s="23">
        <v>50000</v>
      </c>
      <c r="H7" s="23">
        <v>30000</v>
      </c>
      <c r="I7" s="23">
        <v>23000</v>
      </c>
      <c r="J7" s="23">
        <v>35000</v>
      </c>
      <c r="K7" s="23">
        <v>25000</v>
      </c>
      <c r="L7" s="23">
        <v>25000</v>
      </c>
      <c r="M7" s="23">
        <v>25000</v>
      </c>
      <c r="N7" s="23">
        <v>25000</v>
      </c>
      <c r="O7" s="23">
        <v>30000</v>
      </c>
      <c r="Q7" s="17"/>
      <c r="R7" s="17"/>
    </row>
    <row r="8" spans="1:251" s="24" customFormat="1" ht="15" x14ac:dyDescent="0.25">
      <c r="A8" s="20">
        <v>73</v>
      </c>
      <c r="B8" s="21" t="s">
        <v>14</v>
      </c>
      <c r="C8" s="22">
        <f>SUM(D8:O8)</f>
        <v>284840</v>
      </c>
      <c r="D8" s="23">
        <v>48720</v>
      </c>
      <c r="E8" s="23">
        <v>64960</v>
      </c>
      <c r="F8" s="23">
        <v>0</v>
      </c>
      <c r="G8" s="23">
        <v>25000</v>
      </c>
      <c r="H8" s="25">
        <v>0</v>
      </c>
      <c r="I8" s="23">
        <v>32480</v>
      </c>
      <c r="J8" s="26">
        <v>16240</v>
      </c>
      <c r="K8" s="27">
        <v>0</v>
      </c>
      <c r="L8" s="27">
        <v>0</v>
      </c>
      <c r="M8" s="27">
        <v>48720</v>
      </c>
      <c r="N8" s="27">
        <v>48720</v>
      </c>
      <c r="O8" s="27">
        <v>0</v>
      </c>
      <c r="Q8" s="17"/>
      <c r="R8" s="17"/>
      <c r="S8"/>
    </row>
    <row r="9" spans="1:251" s="24" customFormat="1" ht="12" x14ac:dyDescent="0.2">
      <c r="A9" s="20">
        <v>73</v>
      </c>
      <c r="B9" s="21" t="s">
        <v>142</v>
      </c>
      <c r="C9" s="22">
        <f t="shared" ref="C9:C20" si="0">SUM(D9:O9)</f>
        <v>152640</v>
      </c>
      <c r="D9" s="23">
        <v>12720</v>
      </c>
      <c r="E9" s="23">
        <v>12720</v>
      </c>
      <c r="F9" s="23">
        <v>12720</v>
      </c>
      <c r="G9" s="23">
        <v>12720</v>
      </c>
      <c r="H9" s="23">
        <v>12720</v>
      </c>
      <c r="I9" s="23">
        <v>12720</v>
      </c>
      <c r="J9" s="23">
        <v>12720</v>
      </c>
      <c r="K9" s="23">
        <v>12720</v>
      </c>
      <c r="L9" s="23">
        <v>12720</v>
      </c>
      <c r="M9" s="23">
        <v>12720</v>
      </c>
      <c r="N9" s="23">
        <v>12720</v>
      </c>
      <c r="O9" s="23">
        <v>12720</v>
      </c>
      <c r="Q9" s="17"/>
      <c r="R9" s="17"/>
    </row>
    <row r="10" spans="1:251" s="24" customFormat="1" ht="12" x14ac:dyDescent="0.2">
      <c r="A10" s="20">
        <v>73</v>
      </c>
      <c r="B10" s="21" t="s">
        <v>15</v>
      </c>
      <c r="C10" s="22">
        <f t="shared" si="0"/>
        <v>118000</v>
      </c>
      <c r="D10" s="23">
        <v>0</v>
      </c>
      <c r="E10" s="23">
        <v>0</v>
      </c>
      <c r="F10" s="23">
        <v>0</v>
      </c>
      <c r="G10" s="23">
        <v>0</v>
      </c>
      <c r="H10" s="25">
        <v>0</v>
      </c>
      <c r="I10" s="23">
        <v>0</v>
      </c>
      <c r="J10" s="26">
        <v>68000</v>
      </c>
      <c r="K10" s="27">
        <v>50000</v>
      </c>
      <c r="L10" s="27">
        <v>0</v>
      </c>
      <c r="M10" s="27">
        <v>0</v>
      </c>
      <c r="N10" s="27">
        <v>0</v>
      </c>
      <c r="O10" s="27">
        <v>0</v>
      </c>
      <c r="Q10" s="17"/>
      <c r="R10" s="17"/>
    </row>
    <row r="11" spans="1:251" s="24" customFormat="1" ht="12" x14ac:dyDescent="0.2">
      <c r="A11" s="20">
        <v>73</v>
      </c>
      <c r="B11" s="21" t="s">
        <v>16</v>
      </c>
      <c r="C11" s="22">
        <f t="shared" si="0"/>
        <v>12000</v>
      </c>
      <c r="D11" s="23">
        <v>1000</v>
      </c>
      <c r="E11" s="23">
        <v>1000</v>
      </c>
      <c r="F11" s="23">
        <v>1000</v>
      </c>
      <c r="G11" s="23">
        <v>1000</v>
      </c>
      <c r="H11" s="23">
        <v>1000</v>
      </c>
      <c r="I11" s="23">
        <v>1000</v>
      </c>
      <c r="J11" s="23">
        <v>1000</v>
      </c>
      <c r="K11" s="23">
        <v>1000</v>
      </c>
      <c r="L11" s="23">
        <v>1000</v>
      </c>
      <c r="M11" s="23">
        <v>1000</v>
      </c>
      <c r="N11" s="23">
        <v>1000</v>
      </c>
      <c r="O11" s="23">
        <v>1000</v>
      </c>
      <c r="Q11" s="17"/>
      <c r="R11" s="17"/>
    </row>
    <row r="12" spans="1:251" s="24" customFormat="1" ht="12" x14ac:dyDescent="0.2">
      <c r="A12" s="20">
        <v>73</v>
      </c>
      <c r="B12" s="21" t="s">
        <v>17</v>
      </c>
      <c r="C12" s="22">
        <f t="shared" si="0"/>
        <v>769400</v>
      </c>
      <c r="D12" s="23">
        <v>62500</v>
      </c>
      <c r="E12" s="23">
        <v>62500</v>
      </c>
      <c r="F12" s="23">
        <v>61250</v>
      </c>
      <c r="G12" s="23">
        <v>61250</v>
      </c>
      <c r="H12" s="23">
        <v>61500</v>
      </c>
      <c r="I12" s="23">
        <v>56750</v>
      </c>
      <c r="J12" s="23">
        <v>62500</v>
      </c>
      <c r="K12" s="23">
        <v>73150</v>
      </c>
      <c r="L12" s="23">
        <v>69250</v>
      </c>
      <c r="M12" s="23">
        <v>65000</v>
      </c>
      <c r="N12" s="23">
        <v>67500</v>
      </c>
      <c r="O12" s="23">
        <v>66250</v>
      </c>
      <c r="Q12" s="17"/>
      <c r="R12" s="17"/>
    </row>
    <row r="13" spans="1:251" s="24" customFormat="1" ht="12" x14ac:dyDescent="0.2">
      <c r="A13" s="20">
        <v>73</v>
      </c>
      <c r="B13" s="21" t="s">
        <v>18</v>
      </c>
      <c r="C13" s="22">
        <f t="shared" si="0"/>
        <v>574290</v>
      </c>
      <c r="D13" s="23">
        <v>27360</v>
      </c>
      <c r="E13" s="23">
        <v>57400</v>
      </c>
      <c r="F13" s="23">
        <v>40000</v>
      </c>
      <c r="G13" s="23">
        <v>55200</v>
      </c>
      <c r="H13" s="25">
        <v>72000</v>
      </c>
      <c r="I13" s="23">
        <v>57440</v>
      </c>
      <c r="J13" s="26">
        <v>5040</v>
      </c>
      <c r="K13" s="27">
        <v>56000</v>
      </c>
      <c r="L13" s="27">
        <v>57000</v>
      </c>
      <c r="M13" s="27">
        <v>64800</v>
      </c>
      <c r="N13" s="27">
        <v>64200</v>
      </c>
      <c r="O13" s="27">
        <v>17850</v>
      </c>
      <c r="P13" s="28"/>
      <c r="Q13" s="29"/>
      <c r="R13" s="28"/>
      <c r="S13" s="28"/>
      <c r="T13" s="28"/>
      <c r="U13" s="28"/>
    </row>
    <row r="14" spans="1:251" s="24" customFormat="1" ht="12" x14ac:dyDescent="0.2">
      <c r="A14" s="20">
        <v>73</v>
      </c>
      <c r="B14" s="21" t="s">
        <v>19</v>
      </c>
      <c r="C14" s="22">
        <f t="shared" si="0"/>
        <v>93000</v>
      </c>
      <c r="D14" s="23">
        <v>0</v>
      </c>
      <c r="E14" s="23">
        <v>0</v>
      </c>
      <c r="F14" s="23">
        <v>0</v>
      </c>
      <c r="G14" s="23">
        <v>0</v>
      </c>
      <c r="H14" s="25">
        <v>0</v>
      </c>
      <c r="I14" s="23">
        <v>0</v>
      </c>
      <c r="J14" s="26">
        <v>93000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8"/>
      <c r="Q14" s="29"/>
      <c r="R14" s="28"/>
      <c r="S14" s="28"/>
      <c r="T14" s="28"/>
      <c r="U14" s="28"/>
    </row>
    <row r="15" spans="1:251" s="24" customFormat="1" ht="12" x14ac:dyDescent="0.2">
      <c r="A15" s="20">
        <v>73</v>
      </c>
      <c r="B15" s="21" t="s">
        <v>20</v>
      </c>
      <c r="C15" s="22">
        <f t="shared" si="0"/>
        <v>25000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6">
        <v>25000</v>
      </c>
      <c r="K15" s="27">
        <v>0</v>
      </c>
      <c r="L15" s="27"/>
      <c r="M15" s="23">
        <v>0</v>
      </c>
      <c r="N15" s="27">
        <v>0</v>
      </c>
      <c r="O15" s="27">
        <v>0</v>
      </c>
      <c r="P15" s="28"/>
      <c r="Q15" s="29"/>
      <c r="R15" s="28"/>
      <c r="S15" s="28"/>
      <c r="T15" s="28"/>
      <c r="U15" s="28"/>
    </row>
    <row r="16" spans="1:251" s="24" customFormat="1" ht="12" x14ac:dyDescent="0.2">
      <c r="A16" s="20">
        <v>73</v>
      </c>
      <c r="B16" s="21" t="s">
        <v>21</v>
      </c>
      <c r="C16" s="22">
        <f t="shared" si="0"/>
        <v>42000</v>
      </c>
      <c r="D16" s="23">
        <v>0</v>
      </c>
      <c r="E16" s="23">
        <v>0</v>
      </c>
      <c r="F16" s="23">
        <v>8000</v>
      </c>
      <c r="G16" s="23">
        <v>5000</v>
      </c>
      <c r="H16" s="23">
        <v>8000</v>
      </c>
      <c r="I16" s="23">
        <v>8000</v>
      </c>
      <c r="J16" s="23">
        <v>0</v>
      </c>
      <c r="K16" s="23">
        <v>8000</v>
      </c>
      <c r="L16" s="23">
        <v>5000</v>
      </c>
      <c r="M16" s="23">
        <v>0</v>
      </c>
      <c r="N16" s="23">
        <v>0</v>
      </c>
      <c r="O16" s="23">
        <v>0</v>
      </c>
      <c r="Q16" s="30"/>
    </row>
    <row r="17" spans="1:251" s="24" customFormat="1" ht="12" x14ac:dyDescent="0.2">
      <c r="A17" s="20">
        <v>73</v>
      </c>
      <c r="B17" s="21" t="s">
        <v>22</v>
      </c>
      <c r="C17" s="22">
        <f t="shared" si="0"/>
        <v>1284000</v>
      </c>
      <c r="D17" s="23">
        <v>107000</v>
      </c>
      <c r="E17" s="23">
        <v>107000</v>
      </c>
      <c r="F17" s="23">
        <v>107000</v>
      </c>
      <c r="G17" s="23">
        <v>107000</v>
      </c>
      <c r="H17" s="23">
        <v>107000</v>
      </c>
      <c r="I17" s="23">
        <v>107000</v>
      </c>
      <c r="J17" s="23">
        <v>107000</v>
      </c>
      <c r="K17" s="23">
        <v>107000</v>
      </c>
      <c r="L17" s="23">
        <v>107000</v>
      </c>
      <c r="M17" s="23">
        <v>107000</v>
      </c>
      <c r="N17" s="23">
        <v>107000</v>
      </c>
      <c r="O17" s="23">
        <v>107000</v>
      </c>
      <c r="Q17" s="30"/>
    </row>
    <row r="18" spans="1:251" s="24" customFormat="1" ht="12" x14ac:dyDescent="0.2">
      <c r="A18" s="20">
        <v>73</v>
      </c>
      <c r="B18" s="21" t="s">
        <v>23</v>
      </c>
      <c r="C18" s="22">
        <f t="shared" si="0"/>
        <v>468000</v>
      </c>
      <c r="D18" s="23">
        <v>39000</v>
      </c>
      <c r="E18" s="23">
        <v>39000</v>
      </c>
      <c r="F18" s="23">
        <v>39000</v>
      </c>
      <c r="G18" s="23">
        <v>39000</v>
      </c>
      <c r="H18" s="23">
        <v>39000</v>
      </c>
      <c r="I18" s="23">
        <v>39000</v>
      </c>
      <c r="J18" s="23">
        <v>39000</v>
      </c>
      <c r="K18" s="23">
        <v>39000</v>
      </c>
      <c r="L18" s="23">
        <v>39000</v>
      </c>
      <c r="M18" s="23">
        <v>39000</v>
      </c>
      <c r="N18" s="23">
        <v>39000</v>
      </c>
      <c r="O18" s="23">
        <v>39000</v>
      </c>
      <c r="P18" s="28"/>
      <c r="Q18" s="29"/>
      <c r="R18" s="28"/>
      <c r="S18" s="28"/>
      <c r="T18" s="28"/>
      <c r="U18" s="28"/>
    </row>
    <row r="19" spans="1:251" s="24" customFormat="1" ht="12" x14ac:dyDescent="0.2">
      <c r="A19" s="20">
        <v>73</v>
      </c>
      <c r="B19" s="21" t="s">
        <v>24</v>
      </c>
      <c r="C19" s="22">
        <f t="shared" si="0"/>
        <v>39300</v>
      </c>
      <c r="D19" s="23">
        <v>3000</v>
      </c>
      <c r="E19" s="23">
        <v>3000</v>
      </c>
      <c r="F19" s="23">
        <v>5000</v>
      </c>
      <c r="G19" s="23">
        <v>5000</v>
      </c>
      <c r="H19" s="23">
        <v>2300</v>
      </c>
      <c r="I19" s="23">
        <v>3000</v>
      </c>
      <c r="J19" s="23">
        <v>3000</v>
      </c>
      <c r="K19" s="23">
        <v>3000</v>
      </c>
      <c r="L19" s="23">
        <v>3000</v>
      </c>
      <c r="M19" s="23">
        <v>3000</v>
      </c>
      <c r="N19" s="23">
        <v>3000</v>
      </c>
      <c r="O19" s="23">
        <v>3000</v>
      </c>
      <c r="P19" s="28"/>
      <c r="Q19" s="29"/>
      <c r="R19" s="28"/>
      <c r="S19" s="28"/>
      <c r="T19" s="28"/>
      <c r="U19" s="28"/>
    </row>
    <row r="20" spans="1:251" s="24" customFormat="1" ht="12" x14ac:dyDescent="0.2">
      <c r="A20" s="20">
        <v>51</v>
      </c>
      <c r="B20" s="21" t="s">
        <v>25</v>
      </c>
      <c r="C20" s="22">
        <f t="shared" si="0"/>
        <v>2700</v>
      </c>
      <c r="D20" s="23">
        <v>150</v>
      </c>
      <c r="E20" s="23">
        <v>150</v>
      </c>
      <c r="F20" s="23">
        <v>150</v>
      </c>
      <c r="G20" s="23">
        <v>250</v>
      </c>
      <c r="H20" s="23">
        <v>250</v>
      </c>
      <c r="I20" s="23">
        <v>250</v>
      </c>
      <c r="J20" s="23">
        <v>250</v>
      </c>
      <c r="K20" s="23">
        <v>250</v>
      </c>
      <c r="L20" s="23">
        <v>250</v>
      </c>
      <c r="M20" s="23">
        <v>250</v>
      </c>
      <c r="N20" s="23">
        <v>250</v>
      </c>
      <c r="O20" s="23">
        <v>250</v>
      </c>
      <c r="P20" s="28"/>
      <c r="Q20" s="29"/>
      <c r="R20" s="28"/>
      <c r="S20" s="28"/>
      <c r="T20" s="28"/>
      <c r="U20" s="28"/>
    </row>
    <row r="21" spans="1:251" x14ac:dyDescent="0.2">
      <c r="A21" s="31"/>
      <c r="B21" s="32" t="s">
        <v>26</v>
      </c>
      <c r="C21" s="33">
        <f>SUM(C7:C20)</f>
        <v>4245170</v>
      </c>
      <c r="D21" s="34">
        <f>SUM(D7:D20)</f>
        <v>326450</v>
      </c>
      <c r="E21" s="34">
        <f t="shared" ref="E21:O21" si="1">SUM(E7:E20)</f>
        <v>369730</v>
      </c>
      <c r="F21" s="34">
        <f t="shared" si="1"/>
        <v>339120</v>
      </c>
      <c r="G21" s="34">
        <f t="shared" si="1"/>
        <v>361420</v>
      </c>
      <c r="H21" s="34">
        <f t="shared" si="1"/>
        <v>333770</v>
      </c>
      <c r="I21" s="34">
        <f t="shared" si="1"/>
        <v>340640</v>
      </c>
      <c r="J21" s="34">
        <f t="shared" si="1"/>
        <v>467750</v>
      </c>
      <c r="K21" s="34">
        <f t="shared" si="1"/>
        <v>375120</v>
      </c>
      <c r="L21" s="34">
        <f t="shared" si="1"/>
        <v>319220</v>
      </c>
      <c r="M21" s="34">
        <f t="shared" si="1"/>
        <v>366490</v>
      </c>
      <c r="N21" s="34">
        <f t="shared" si="1"/>
        <v>368390</v>
      </c>
      <c r="O21" s="34">
        <f t="shared" si="1"/>
        <v>277070</v>
      </c>
      <c r="P21" s="28"/>
      <c r="Q21" s="29"/>
      <c r="R21" s="28"/>
      <c r="S21" s="28"/>
      <c r="T21" s="28"/>
      <c r="U21" s="28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x14ac:dyDescent="0.2">
      <c r="A22" s="20"/>
      <c r="B22" s="35"/>
      <c r="C22" s="25"/>
      <c r="D22" s="23"/>
      <c r="E22" s="23"/>
      <c r="F22" s="23"/>
      <c r="G22" s="27"/>
      <c r="H22" s="23"/>
      <c r="I22" s="23"/>
      <c r="J22" s="27"/>
      <c r="K22" s="27"/>
      <c r="L22" s="27"/>
      <c r="M22" s="27"/>
      <c r="N22" s="27"/>
      <c r="O22" s="27"/>
      <c r="P22" s="28"/>
      <c r="Q22" s="29"/>
      <c r="R22" s="28"/>
      <c r="S22" s="28"/>
      <c r="T22" s="28"/>
      <c r="U22" s="28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x14ac:dyDescent="0.2">
      <c r="A23" s="20">
        <v>93</v>
      </c>
      <c r="B23" s="35" t="s">
        <v>27</v>
      </c>
      <c r="C23" s="36">
        <v>28000000</v>
      </c>
      <c r="D23" s="25">
        <f>$C$23/12</f>
        <v>2333333.3333333335</v>
      </c>
      <c r="E23" s="25">
        <f t="shared" ref="E23:O23" si="2">$C$23/12</f>
        <v>2333333.3333333335</v>
      </c>
      <c r="F23" s="25">
        <f t="shared" si="2"/>
        <v>2333333.3333333335</v>
      </c>
      <c r="G23" s="25">
        <f t="shared" si="2"/>
        <v>2333333.3333333335</v>
      </c>
      <c r="H23" s="25">
        <f t="shared" si="2"/>
        <v>2333333.3333333335</v>
      </c>
      <c r="I23" s="25">
        <f t="shared" si="2"/>
        <v>2333333.3333333335</v>
      </c>
      <c r="J23" s="25">
        <f t="shared" si="2"/>
        <v>2333333.3333333335</v>
      </c>
      <c r="K23" s="25">
        <f t="shared" si="2"/>
        <v>2333333.3333333335</v>
      </c>
      <c r="L23" s="25">
        <f t="shared" si="2"/>
        <v>2333333.3333333335</v>
      </c>
      <c r="M23" s="25">
        <f t="shared" si="2"/>
        <v>2333333.3333333335</v>
      </c>
      <c r="N23" s="25">
        <f t="shared" si="2"/>
        <v>2333333.3333333335</v>
      </c>
      <c r="O23" s="25">
        <f t="shared" si="2"/>
        <v>2333333.3333333335</v>
      </c>
      <c r="P23" s="37"/>
      <c r="Q23" s="29"/>
      <c r="R23" s="28"/>
      <c r="S23" s="28"/>
      <c r="T23" s="28"/>
      <c r="U23" s="28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x14ac:dyDescent="0.2">
      <c r="A24" s="31"/>
      <c r="B24" s="32" t="s">
        <v>28</v>
      </c>
      <c r="C24" s="33">
        <f>SUM(C23)</f>
        <v>28000000</v>
      </c>
      <c r="D24" s="33">
        <f t="shared" ref="D24:N24" si="3">SUM(D23)</f>
        <v>2333333.3333333335</v>
      </c>
      <c r="E24" s="33">
        <f t="shared" si="3"/>
        <v>2333333.3333333335</v>
      </c>
      <c r="F24" s="33">
        <f t="shared" si="3"/>
        <v>2333333.3333333335</v>
      </c>
      <c r="G24" s="33">
        <f t="shared" si="3"/>
        <v>2333333.3333333335</v>
      </c>
      <c r="H24" s="33">
        <f t="shared" si="3"/>
        <v>2333333.3333333335</v>
      </c>
      <c r="I24" s="33">
        <f t="shared" si="3"/>
        <v>2333333.3333333335</v>
      </c>
      <c r="J24" s="33">
        <f t="shared" si="3"/>
        <v>2333333.3333333335</v>
      </c>
      <c r="K24" s="33">
        <f t="shared" si="3"/>
        <v>2333333.3333333335</v>
      </c>
      <c r="L24" s="33">
        <f t="shared" si="3"/>
        <v>2333333.3333333335</v>
      </c>
      <c r="M24" s="33">
        <f t="shared" si="3"/>
        <v>2333333.3333333335</v>
      </c>
      <c r="N24" s="33">
        <f t="shared" si="3"/>
        <v>2333333.3333333335</v>
      </c>
      <c r="O24" s="33">
        <f>SUM(O23)</f>
        <v>2333333.3333333335</v>
      </c>
      <c r="P24" s="37"/>
      <c r="Q24" s="29"/>
      <c r="R24" s="38"/>
      <c r="S24" s="38"/>
      <c r="T24" s="38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</row>
    <row r="25" spans="1:251" x14ac:dyDescent="0.2">
      <c r="A25" s="40"/>
      <c r="B25" s="4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42"/>
      <c r="P25" s="28"/>
      <c r="Q25" s="29"/>
      <c r="R25" s="28"/>
      <c r="S25" s="28"/>
      <c r="T25" s="28"/>
      <c r="U25" s="28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</row>
    <row r="26" spans="1:251" x14ac:dyDescent="0.2">
      <c r="A26" s="43"/>
      <c r="B26" s="44" t="s">
        <v>29</v>
      </c>
      <c r="C26" s="45">
        <f>C21+C24</f>
        <v>32245170</v>
      </c>
      <c r="D26" s="45">
        <f>D21+D24</f>
        <v>2659783.3333333335</v>
      </c>
      <c r="E26" s="45">
        <f t="shared" ref="E26:O26" si="4">E21+E24</f>
        <v>2703063.3333333335</v>
      </c>
      <c r="F26" s="45">
        <f t="shared" si="4"/>
        <v>2672453.3333333335</v>
      </c>
      <c r="G26" s="45">
        <f t="shared" si="4"/>
        <v>2694753.3333333335</v>
      </c>
      <c r="H26" s="45">
        <f t="shared" si="4"/>
        <v>2667103.3333333335</v>
      </c>
      <c r="I26" s="45">
        <f t="shared" si="4"/>
        <v>2673973.3333333335</v>
      </c>
      <c r="J26" s="45">
        <f t="shared" si="4"/>
        <v>2801083.3333333335</v>
      </c>
      <c r="K26" s="45">
        <f t="shared" si="4"/>
        <v>2708453.3333333335</v>
      </c>
      <c r="L26" s="45">
        <f t="shared" si="4"/>
        <v>2652553.3333333335</v>
      </c>
      <c r="M26" s="45">
        <f t="shared" si="4"/>
        <v>2699823.3333333335</v>
      </c>
      <c r="N26" s="45">
        <f t="shared" si="4"/>
        <v>2701723.3333333335</v>
      </c>
      <c r="O26" s="45">
        <f t="shared" si="4"/>
        <v>2610403.3333333335</v>
      </c>
      <c r="P26" s="46"/>
      <c r="Q26" s="29"/>
      <c r="R26" s="46"/>
      <c r="S26" s="46"/>
      <c r="T26" s="46"/>
      <c r="U26" s="46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</row>
    <row r="27" spans="1:251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28"/>
      <c r="Q27" s="28"/>
      <c r="R27" s="28"/>
      <c r="S27" s="28"/>
      <c r="T27" s="28"/>
      <c r="U27" s="28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</row>
    <row r="28" spans="1:251" x14ac:dyDescent="0.2">
      <c r="A28" s="50"/>
      <c r="B28" s="24"/>
      <c r="C28" s="51"/>
      <c r="D28" s="24"/>
      <c r="E28" s="24"/>
      <c r="F28" s="24"/>
      <c r="G28" s="24"/>
      <c r="H28" s="24"/>
      <c r="I28" s="30"/>
      <c r="J28" s="24"/>
      <c r="K28" s="24"/>
      <c r="L28" s="24"/>
      <c r="M28" s="24"/>
      <c r="N28" s="24"/>
      <c r="O28" s="24"/>
      <c r="P28" s="28"/>
      <c r="Q28" s="28"/>
      <c r="R28" s="28"/>
      <c r="S28" s="28"/>
      <c r="T28" s="28"/>
      <c r="U28" s="28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</row>
    <row r="29" spans="1:251" x14ac:dyDescent="0.2">
      <c r="A29" s="50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8"/>
      <c r="Q29" s="28"/>
      <c r="R29" s="28"/>
      <c r="S29" s="28"/>
      <c r="T29" s="28"/>
      <c r="U29" s="28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</row>
    <row r="30" spans="1:251" x14ac:dyDescent="0.2">
      <c r="D30" s="9" t="s">
        <v>101</v>
      </c>
      <c r="J30" s="9" t="s">
        <v>105</v>
      </c>
    </row>
    <row r="31" spans="1:251" x14ac:dyDescent="0.2">
      <c r="D31" s="9"/>
      <c r="J31" s="9"/>
    </row>
    <row r="32" spans="1:251" x14ac:dyDescent="0.2">
      <c r="D32" s="9" t="s">
        <v>104</v>
      </c>
      <c r="J32" s="9" t="s">
        <v>107</v>
      </c>
    </row>
    <row r="33" spans="4:10" x14ac:dyDescent="0.2">
      <c r="D33" s="9" t="s">
        <v>102</v>
      </c>
      <c r="J33" s="9" t="s">
        <v>109</v>
      </c>
    </row>
    <row r="34" spans="4:10" x14ac:dyDescent="0.2">
      <c r="D34" s="9" t="s">
        <v>103</v>
      </c>
      <c r="J34" s="9" t="s">
        <v>106</v>
      </c>
    </row>
  </sheetData>
  <mergeCells count="4">
    <mergeCell ref="A5:A6"/>
    <mergeCell ref="B5:B6"/>
    <mergeCell ref="C5:C6"/>
    <mergeCell ref="D5:O5"/>
  </mergeCells>
  <pageMargins left="0.24" right="0.17" top="0.74803149606299213" bottom="0.74803149606299213" header="0.31496062992125984" footer="0.31496062992125984"/>
  <pageSetup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1"/>
  <sheetViews>
    <sheetView tabSelected="1" topLeftCell="B1" zoomScale="112" zoomScaleNormal="112" workbookViewId="0">
      <selection activeCell="B85" sqref="B85"/>
    </sheetView>
  </sheetViews>
  <sheetFormatPr baseColWidth="10" defaultRowHeight="15" x14ac:dyDescent="0.25"/>
  <cols>
    <col min="1" max="1" width="7.7109375" style="52" customWidth="1"/>
    <col min="2" max="2" width="54.42578125" style="52" customWidth="1"/>
    <col min="3" max="3" width="10.28515625" style="52" hidden="1" customWidth="1"/>
    <col min="4" max="4" width="12.42578125" style="52" bestFit="1" customWidth="1"/>
    <col min="5" max="5" width="10.7109375" style="77" customWidth="1"/>
    <col min="6" max="8" width="9.28515625" style="77" bestFit="1" customWidth="1"/>
    <col min="9" max="9" width="9" style="77" customWidth="1"/>
    <col min="10" max="12" width="9.28515625" style="77" bestFit="1" customWidth="1"/>
    <col min="13" max="13" width="10.5703125" style="77" bestFit="1" customWidth="1"/>
    <col min="14" max="14" width="9.28515625" style="77" bestFit="1" customWidth="1"/>
    <col min="15" max="15" width="9.85546875" style="77" bestFit="1" customWidth="1"/>
    <col min="16" max="16" width="9.42578125" style="77" bestFit="1" customWidth="1"/>
    <col min="17" max="17" width="54.5703125" style="77" bestFit="1" customWidth="1"/>
    <col min="18" max="249" width="11.42578125" style="77"/>
  </cols>
  <sheetData>
    <row r="1" spans="1:249" ht="18" x14ac:dyDescent="0.25">
      <c r="A1" s="1"/>
      <c r="C1" s="1"/>
      <c r="D1" s="2"/>
      <c r="E1"/>
      <c r="F1"/>
      <c r="G1" s="119"/>
      <c r="H1" s="119"/>
      <c r="I1" s="13"/>
      <c r="J1"/>
      <c r="K1" s="2"/>
      <c r="L1" s="4"/>
      <c r="M1" s="4"/>
      <c r="N1" s="4"/>
      <c r="O1" s="5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26.25" x14ac:dyDescent="0.4">
      <c r="A2" s="1"/>
      <c r="C2"/>
      <c r="D2" s="3" t="s">
        <v>145</v>
      </c>
      <c r="E2"/>
      <c r="F2"/>
      <c r="G2"/>
      <c r="H2"/>
      <c r="I2"/>
      <c r="J2" s="54"/>
      <c r="K2" s="55"/>
      <c r="L2" s="56"/>
      <c r="M2" s="56"/>
      <c r="N2" s="57"/>
      <c r="O2" s="5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23.25" x14ac:dyDescent="0.35">
      <c r="A3" s="1"/>
      <c r="B3"/>
      <c r="C3"/>
      <c r="D3" s="92" t="s">
        <v>0</v>
      </c>
      <c r="E3"/>
      <c r="F3"/>
      <c r="G3"/>
      <c r="H3"/>
      <c r="I3"/>
      <c r="J3" s="54"/>
      <c r="K3" s="58"/>
      <c r="L3" s="57"/>
      <c r="M3" s="120"/>
      <c r="N3" s="120"/>
      <c r="O3" s="5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ht="18.75" x14ac:dyDescent="0.25">
      <c r="A4" s="6"/>
      <c r="B4" s="6"/>
      <c r="C4" s="59"/>
      <c r="D4" s="82"/>
      <c r="E4" s="8"/>
      <c r="F4" s="8"/>
      <c r="G4" s="60"/>
      <c r="H4" s="60"/>
      <c r="I4" s="60"/>
      <c r="J4" s="60"/>
      <c r="K4" s="60"/>
      <c r="L4" s="60"/>
      <c r="M4" s="60"/>
      <c r="N4" s="60"/>
      <c r="O4" s="5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19.5" customHeight="1" x14ac:dyDescent="0.25">
      <c r="A5" s="9"/>
      <c r="B5" s="2"/>
      <c r="C5" s="61"/>
      <c r="D5" s="88"/>
      <c r="E5" s="82"/>
      <c r="F5" s="82"/>
      <c r="G5" s="82"/>
      <c r="H5" s="11"/>
      <c r="I5" s="78"/>
      <c r="J5" s="2"/>
      <c r="K5" s="11"/>
      <c r="L5" s="11"/>
      <c r="M5" s="11"/>
      <c r="N5" s="11"/>
      <c r="O5" s="11"/>
      <c r="P5" s="1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ht="13.5" customHeight="1" x14ac:dyDescent="0.25">
      <c r="A6" s="9"/>
      <c r="B6" s="2"/>
      <c r="C6" s="61"/>
      <c r="D6" s="83"/>
      <c r="E6" s="82"/>
      <c r="F6" s="82"/>
      <c r="G6" s="82"/>
      <c r="H6" s="11"/>
      <c r="I6" s="78"/>
      <c r="J6" s="2"/>
      <c r="K6" s="11"/>
      <c r="L6" s="11"/>
      <c r="M6" s="11"/>
      <c r="N6" s="11"/>
      <c r="O6" s="11"/>
      <c r="P6" s="1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ht="14.25" customHeight="1" x14ac:dyDescent="0.25">
      <c r="A7" s="9"/>
      <c r="B7" s="2"/>
      <c r="C7" s="61"/>
      <c r="D7" s="83"/>
      <c r="E7" s="82"/>
      <c r="F7" s="82"/>
      <c r="G7" s="82"/>
      <c r="H7" s="11"/>
      <c r="I7" s="78"/>
      <c r="J7" s="2"/>
      <c r="K7" s="11"/>
      <c r="L7" s="11"/>
      <c r="M7" s="11"/>
      <c r="N7" s="11"/>
      <c r="O7" s="11"/>
      <c r="P7" s="1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s="76" customFormat="1" ht="13.5" customHeight="1" x14ac:dyDescent="0.25">
      <c r="A8" s="84"/>
      <c r="B8" s="85"/>
      <c r="C8" s="85"/>
      <c r="D8" s="86"/>
      <c r="E8" s="87"/>
      <c r="F8" s="87"/>
      <c r="G8" s="87"/>
      <c r="H8" s="87"/>
      <c r="I8" s="87"/>
      <c r="J8" s="87"/>
      <c r="K8" s="74"/>
      <c r="L8" s="74"/>
      <c r="M8" s="74"/>
      <c r="N8" s="74"/>
      <c r="O8" s="74"/>
      <c r="P8" s="74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</row>
    <row r="9" spans="1:249" s="76" customFormat="1" ht="13.5" customHeight="1" x14ac:dyDescent="0.25">
      <c r="A9" s="84"/>
      <c r="B9" s="85"/>
      <c r="C9" s="85"/>
      <c r="D9" s="86"/>
      <c r="E9" s="87"/>
      <c r="F9" s="87"/>
      <c r="G9" s="87"/>
      <c r="H9" s="87"/>
      <c r="I9" s="87"/>
      <c r="J9" s="87"/>
      <c r="K9" s="74"/>
      <c r="L9" s="74"/>
      <c r="M9" s="74"/>
      <c r="N9" s="74"/>
      <c r="O9" s="74"/>
      <c r="P9" s="74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</row>
    <row r="10" spans="1:249" ht="15.75" x14ac:dyDescent="0.25">
      <c r="A10" s="62"/>
      <c r="B10" s="63"/>
      <c r="C10" s="63"/>
      <c r="D10" s="83"/>
      <c r="E10" s="64"/>
      <c r="F10" s="64"/>
      <c r="G10" s="64"/>
      <c r="H10" s="64"/>
      <c r="I10" s="64"/>
      <c r="J10" s="64"/>
      <c r="K10" s="65"/>
      <c r="L10" s="65"/>
      <c r="M10" s="65"/>
      <c r="N10" s="65"/>
      <c r="O10" s="65"/>
      <c r="P10" s="66"/>
    </row>
    <row r="11" spans="1:249" x14ac:dyDescent="0.25">
      <c r="A11" s="121" t="s">
        <v>30</v>
      </c>
      <c r="B11" s="123" t="s">
        <v>31</v>
      </c>
      <c r="C11" s="67" t="s">
        <v>32</v>
      </c>
      <c r="D11" s="108" t="s">
        <v>100</v>
      </c>
      <c r="E11" s="125" t="s">
        <v>33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7"/>
      <c r="Q11" s="79" t="s">
        <v>112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</row>
    <row r="12" spans="1:249" s="97" customFormat="1" x14ac:dyDescent="0.25">
      <c r="A12" s="122"/>
      <c r="B12" s="124"/>
      <c r="C12" s="94" t="s">
        <v>34</v>
      </c>
      <c r="D12" s="109">
        <v>2019</v>
      </c>
      <c r="E12" s="95" t="s">
        <v>2</v>
      </c>
      <c r="F12" s="95" t="s">
        <v>3</v>
      </c>
      <c r="G12" s="95" t="s">
        <v>4</v>
      </c>
      <c r="H12" s="95" t="s">
        <v>5</v>
      </c>
      <c r="I12" s="95" t="s">
        <v>6</v>
      </c>
      <c r="J12" s="95" t="s">
        <v>7</v>
      </c>
      <c r="K12" s="95" t="s">
        <v>8</v>
      </c>
      <c r="L12" s="95" t="s">
        <v>9</v>
      </c>
      <c r="M12" s="95" t="s">
        <v>10</v>
      </c>
      <c r="N12" s="95" t="s">
        <v>11</v>
      </c>
      <c r="O12" s="95" t="s">
        <v>12</v>
      </c>
      <c r="P12" s="96" t="s">
        <v>13</v>
      </c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</row>
    <row r="13" spans="1:249" x14ac:dyDescent="0.25">
      <c r="A13" s="68">
        <v>1131</v>
      </c>
      <c r="B13" s="69" t="s">
        <v>35</v>
      </c>
      <c r="C13" s="72">
        <v>12204090</v>
      </c>
      <c r="D13" s="70">
        <f>SUM(E13:P13)</f>
        <v>12024060</v>
      </c>
      <c r="E13" s="70">
        <v>1029000</v>
      </c>
      <c r="F13" s="70">
        <v>1029000</v>
      </c>
      <c r="G13" s="70">
        <v>1029000</v>
      </c>
      <c r="H13" s="70">
        <v>1019500</v>
      </c>
      <c r="I13" s="70">
        <v>1019500</v>
      </c>
      <c r="J13" s="70">
        <v>1019500</v>
      </c>
      <c r="K13" s="70">
        <v>979760</v>
      </c>
      <c r="L13" s="70">
        <v>979760</v>
      </c>
      <c r="M13" s="70">
        <v>979760</v>
      </c>
      <c r="N13" s="70">
        <v>979760</v>
      </c>
      <c r="O13" s="70">
        <v>979760</v>
      </c>
      <c r="P13" s="70">
        <v>979760</v>
      </c>
      <c r="Q13" s="77" t="s">
        <v>111</v>
      </c>
    </row>
    <row r="14" spans="1:249" x14ac:dyDescent="0.25">
      <c r="A14" s="68">
        <v>1211</v>
      </c>
      <c r="B14" s="69" t="s">
        <v>110</v>
      </c>
      <c r="C14" s="72"/>
      <c r="D14" s="70">
        <f t="shared" ref="D14:D30" si="0">SUM(E14:P14)</f>
        <v>420000</v>
      </c>
      <c r="E14" s="70">
        <f>35000</f>
        <v>35000</v>
      </c>
      <c r="F14" s="70">
        <f>35000</f>
        <v>35000</v>
      </c>
      <c r="G14" s="70">
        <f>35000</f>
        <v>35000</v>
      </c>
      <c r="H14" s="70">
        <f>35000</f>
        <v>35000</v>
      </c>
      <c r="I14" s="70">
        <f>35000</f>
        <v>35000</v>
      </c>
      <c r="J14" s="70">
        <f>35000</f>
        <v>35000</v>
      </c>
      <c r="K14" s="70">
        <f>35000</f>
        <v>35000</v>
      </c>
      <c r="L14" s="70">
        <f>35000</f>
        <v>35000</v>
      </c>
      <c r="M14" s="70">
        <f>35000</f>
        <v>35000</v>
      </c>
      <c r="N14" s="70">
        <f>35000</f>
        <v>35000</v>
      </c>
      <c r="O14" s="70">
        <f>35000</f>
        <v>35000</v>
      </c>
      <c r="P14" s="70">
        <f>35000</f>
        <v>35000</v>
      </c>
    </row>
    <row r="15" spans="1:249" x14ac:dyDescent="0.25">
      <c r="A15" s="68">
        <v>1311</v>
      </c>
      <c r="B15" s="69" t="s">
        <v>36</v>
      </c>
      <c r="C15" s="72">
        <v>285900</v>
      </c>
      <c r="D15" s="70">
        <f t="shared" si="0"/>
        <v>350400</v>
      </c>
      <c r="E15" s="70">
        <v>29200</v>
      </c>
      <c r="F15" s="70">
        <v>29200</v>
      </c>
      <c r="G15" s="70">
        <v>29200</v>
      </c>
      <c r="H15" s="70">
        <v>29200</v>
      </c>
      <c r="I15" s="70">
        <v>29200</v>
      </c>
      <c r="J15" s="70">
        <v>29200</v>
      </c>
      <c r="K15" s="70">
        <v>29200</v>
      </c>
      <c r="L15" s="70">
        <v>29200</v>
      </c>
      <c r="M15" s="70">
        <v>29200</v>
      </c>
      <c r="N15" s="70">
        <v>29200</v>
      </c>
      <c r="O15" s="70">
        <v>29200</v>
      </c>
      <c r="P15" s="70">
        <v>29200</v>
      </c>
    </row>
    <row r="16" spans="1:249" x14ac:dyDescent="0.25">
      <c r="A16" s="68">
        <v>1321</v>
      </c>
      <c r="B16" s="69" t="s">
        <v>37</v>
      </c>
      <c r="C16" s="72">
        <v>285000</v>
      </c>
      <c r="D16" s="70">
        <f t="shared" si="0"/>
        <v>282000</v>
      </c>
      <c r="E16" s="70">
        <v>23500</v>
      </c>
      <c r="F16" s="70">
        <v>23500</v>
      </c>
      <c r="G16" s="70">
        <v>23500</v>
      </c>
      <c r="H16" s="70">
        <v>23500</v>
      </c>
      <c r="I16" s="70">
        <v>23500</v>
      </c>
      <c r="J16" s="70">
        <v>23500</v>
      </c>
      <c r="K16" s="70">
        <v>23500</v>
      </c>
      <c r="L16" s="70">
        <v>23500</v>
      </c>
      <c r="M16" s="70">
        <v>23500</v>
      </c>
      <c r="N16" s="70">
        <v>23500</v>
      </c>
      <c r="O16" s="70">
        <v>23500</v>
      </c>
      <c r="P16" s="70">
        <v>23500</v>
      </c>
    </row>
    <row r="17" spans="1:249" x14ac:dyDescent="0.25">
      <c r="A17" s="68">
        <v>1322</v>
      </c>
      <c r="B17" s="69" t="s">
        <v>38</v>
      </c>
      <c r="C17" s="72">
        <v>1696347.69</v>
      </c>
      <c r="D17" s="70">
        <f t="shared" si="0"/>
        <v>1716000</v>
      </c>
      <c r="E17" s="70">
        <v>143000</v>
      </c>
      <c r="F17" s="70">
        <v>143000</v>
      </c>
      <c r="G17" s="70">
        <v>143000</v>
      </c>
      <c r="H17" s="70">
        <v>143000</v>
      </c>
      <c r="I17" s="70">
        <v>143000</v>
      </c>
      <c r="J17" s="70">
        <v>143000</v>
      </c>
      <c r="K17" s="70">
        <v>143000</v>
      </c>
      <c r="L17" s="70">
        <v>143000</v>
      </c>
      <c r="M17" s="70">
        <v>143000</v>
      </c>
      <c r="N17" s="70">
        <v>143000</v>
      </c>
      <c r="O17" s="70">
        <v>143000</v>
      </c>
      <c r="P17" s="70">
        <v>143000</v>
      </c>
    </row>
    <row r="18" spans="1:249" x14ac:dyDescent="0.25">
      <c r="A18" s="68">
        <v>1411</v>
      </c>
      <c r="B18" s="69" t="s">
        <v>39</v>
      </c>
      <c r="C18" s="72">
        <v>896160</v>
      </c>
      <c r="D18" s="70">
        <f t="shared" si="0"/>
        <v>852000</v>
      </c>
      <c r="E18" s="70">
        <v>71000</v>
      </c>
      <c r="F18" s="70">
        <v>71000</v>
      </c>
      <c r="G18" s="70">
        <v>71000</v>
      </c>
      <c r="H18" s="70">
        <v>71000</v>
      </c>
      <c r="I18" s="70">
        <v>71000</v>
      </c>
      <c r="J18" s="70">
        <v>71000</v>
      </c>
      <c r="K18" s="70">
        <v>71000</v>
      </c>
      <c r="L18" s="70">
        <v>71000</v>
      </c>
      <c r="M18" s="70">
        <v>71000</v>
      </c>
      <c r="N18" s="70">
        <v>71000</v>
      </c>
      <c r="O18" s="70">
        <v>71000</v>
      </c>
      <c r="P18" s="70">
        <v>71000</v>
      </c>
    </row>
    <row r="19" spans="1:249" x14ac:dyDescent="0.25">
      <c r="A19" s="68">
        <v>1421</v>
      </c>
      <c r="B19" s="69" t="s">
        <v>40</v>
      </c>
      <c r="C19" s="72">
        <v>366660</v>
      </c>
      <c r="D19" s="70">
        <f t="shared" si="0"/>
        <v>372000</v>
      </c>
      <c r="E19" s="70">
        <v>31000</v>
      </c>
      <c r="F19" s="70">
        <v>31000</v>
      </c>
      <c r="G19" s="70">
        <v>31000</v>
      </c>
      <c r="H19" s="70">
        <v>31000</v>
      </c>
      <c r="I19" s="70">
        <v>31000</v>
      </c>
      <c r="J19" s="70">
        <v>31000</v>
      </c>
      <c r="K19" s="70">
        <v>31000</v>
      </c>
      <c r="L19" s="70">
        <v>31000</v>
      </c>
      <c r="M19" s="70">
        <v>31000</v>
      </c>
      <c r="N19" s="70">
        <v>31000</v>
      </c>
      <c r="O19" s="70">
        <v>31000</v>
      </c>
      <c r="P19" s="70">
        <v>31000</v>
      </c>
    </row>
    <row r="20" spans="1:249" x14ac:dyDescent="0.25">
      <c r="A20" s="68">
        <v>1431</v>
      </c>
      <c r="B20" s="69" t="s">
        <v>41</v>
      </c>
      <c r="C20" s="72">
        <v>1833000</v>
      </c>
      <c r="D20" s="70">
        <f t="shared" si="0"/>
        <v>2160000</v>
      </c>
      <c r="E20" s="70">
        <v>180000</v>
      </c>
      <c r="F20" s="70">
        <v>180000</v>
      </c>
      <c r="G20" s="70">
        <v>180000</v>
      </c>
      <c r="H20" s="70">
        <v>180000</v>
      </c>
      <c r="I20" s="70">
        <v>180000</v>
      </c>
      <c r="J20" s="70">
        <v>180000</v>
      </c>
      <c r="K20" s="70">
        <v>180000</v>
      </c>
      <c r="L20" s="70">
        <v>180000</v>
      </c>
      <c r="M20" s="70">
        <v>180000</v>
      </c>
      <c r="N20" s="70">
        <v>180000</v>
      </c>
      <c r="O20" s="70">
        <v>180000</v>
      </c>
      <c r="P20" s="70">
        <v>180000</v>
      </c>
    </row>
    <row r="21" spans="1:249" x14ac:dyDescent="0.25">
      <c r="A21" s="68">
        <v>1432</v>
      </c>
      <c r="B21" s="69" t="s">
        <v>42</v>
      </c>
      <c r="C21" s="72">
        <v>246600</v>
      </c>
      <c r="D21" s="70">
        <f t="shared" si="0"/>
        <v>247800</v>
      </c>
      <c r="E21" s="70">
        <v>20650</v>
      </c>
      <c r="F21" s="70">
        <v>20650</v>
      </c>
      <c r="G21" s="70">
        <v>20650</v>
      </c>
      <c r="H21" s="70">
        <v>20650</v>
      </c>
      <c r="I21" s="70">
        <v>20650</v>
      </c>
      <c r="J21" s="70">
        <v>20650</v>
      </c>
      <c r="K21" s="70">
        <v>20650</v>
      </c>
      <c r="L21" s="70">
        <v>20650</v>
      </c>
      <c r="M21" s="70">
        <v>20650</v>
      </c>
      <c r="N21" s="70">
        <v>20650</v>
      </c>
      <c r="O21" s="70">
        <v>20650</v>
      </c>
      <c r="P21" s="70">
        <v>20650</v>
      </c>
    </row>
    <row r="22" spans="1:249" x14ac:dyDescent="0.25">
      <c r="A22" s="68">
        <v>1441</v>
      </c>
      <c r="B22" s="69" t="s">
        <v>43</v>
      </c>
      <c r="C22" s="72">
        <v>157500</v>
      </c>
      <c r="D22" s="70">
        <f t="shared" si="0"/>
        <v>163248</v>
      </c>
      <c r="E22" s="70">
        <v>0</v>
      </c>
      <c r="F22" s="70">
        <v>0</v>
      </c>
      <c r="G22" s="70">
        <v>54416</v>
      </c>
      <c r="H22" s="70">
        <v>0</v>
      </c>
      <c r="I22" s="70">
        <v>0</v>
      </c>
      <c r="J22" s="70">
        <v>0</v>
      </c>
      <c r="K22" s="70">
        <v>54416</v>
      </c>
      <c r="L22" s="70">
        <v>0</v>
      </c>
      <c r="M22" s="70">
        <v>0</v>
      </c>
      <c r="N22" s="70">
        <v>0</v>
      </c>
      <c r="O22" s="70">
        <v>54416</v>
      </c>
      <c r="P22" s="70">
        <v>0</v>
      </c>
    </row>
    <row r="23" spans="1:249" x14ac:dyDescent="0.25">
      <c r="A23" s="68">
        <v>1521</v>
      </c>
      <c r="B23" s="69" t="s">
        <v>44</v>
      </c>
      <c r="C23" s="72">
        <v>178500</v>
      </c>
      <c r="D23" s="70">
        <f t="shared" si="0"/>
        <v>80000</v>
      </c>
      <c r="E23" s="70">
        <v>0</v>
      </c>
      <c r="F23" s="70">
        <v>0</v>
      </c>
      <c r="G23" s="70">
        <v>40000</v>
      </c>
      <c r="H23" s="70">
        <v>0</v>
      </c>
      <c r="I23" s="70">
        <v>0</v>
      </c>
      <c r="J23" s="70">
        <v>40000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</row>
    <row r="24" spans="1:249" x14ac:dyDescent="0.25">
      <c r="A24" s="68">
        <v>1531</v>
      </c>
      <c r="B24" s="71" t="s">
        <v>45</v>
      </c>
      <c r="C24" s="72">
        <v>95000</v>
      </c>
      <c r="D24" s="70">
        <f t="shared" si="0"/>
        <v>86119</v>
      </c>
      <c r="E24" s="70">
        <v>0</v>
      </c>
      <c r="F24" s="70">
        <v>0</v>
      </c>
      <c r="G24" s="70">
        <v>30500</v>
      </c>
      <c r="H24" s="70">
        <v>0</v>
      </c>
      <c r="I24" s="70">
        <v>0</v>
      </c>
      <c r="J24" s="70">
        <v>30500</v>
      </c>
      <c r="K24" s="70">
        <v>0</v>
      </c>
      <c r="L24" s="70">
        <v>25119</v>
      </c>
      <c r="M24" s="70">
        <v>0</v>
      </c>
      <c r="N24" s="70">
        <v>0</v>
      </c>
      <c r="O24" s="70">
        <v>0</v>
      </c>
      <c r="P24" s="70">
        <v>0</v>
      </c>
    </row>
    <row r="25" spans="1:249" x14ac:dyDescent="0.25">
      <c r="A25" s="68">
        <v>1543</v>
      </c>
      <c r="B25" s="69" t="s">
        <v>46</v>
      </c>
      <c r="C25" s="72">
        <v>54000</v>
      </c>
      <c r="D25" s="70">
        <f t="shared" si="0"/>
        <v>54000</v>
      </c>
      <c r="E25" s="70">
        <v>9000</v>
      </c>
      <c r="F25" s="70">
        <v>0</v>
      </c>
      <c r="G25" s="70">
        <v>9000</v>
      </c>
      <c r="H25" s="70">
        <v>0</v>
      </c>
      <c r="I25" s="70">
        <v>9000</v>
      </c>
      <c r="J25" s="70">
        <v>0</v>
      </c>
      <c r="K25" s="70">
        <v>9000</v>
      </c>
      <c r="L25" s="70">
        <v>0</v>
      </c>
      <c r="M25" s="70">
        <v>9000</v>
      </c>
      <c r="N25" s="70">
        <v>0</v>
      </c>
      <c r="O25" s="70">
        <v>9000</v>
      </c>
      <c r="P25" s="70">
        <v>0</v>
      </c>
    </row>
    <row r="26" spans="1:249" x14ac:dyDescent="0.25">
      <c r="A26" s="68">
        <v>1611</v>
      </c>
      <c r="B26" s="69" t="s">
        <v>133</v>
      </c>
      <c r="C26" s="72"/>
      <c r="D26" s="70">
        <f t="shared" si="0"/>
        <v>950000</v>
      </c>
      <c r="E26" s="70">
        <v>0</v>
      </c>
      <c r="F26" s="70">
        <v>0</v>
      </c>
      <c r="G26" s="70">
        <v>0</v>
      </c>
      <c r="H26" s="70">
        <v>950000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</row>
    <row r="27" spans="1:249" x14ac:dyDescent="0.25">
      <c r="A27" s="68">
        <v>1612</v>
      </c>
      <c r="B27" s="69" t="s">
        <v>47</v>
      </c>
      <c r="C27" s="72">
        <v>390000</v>
      </c>
      <c r="D27" s="70">
        <f t="shared" si="0"/>
        <v>395000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395000</v>
      </c>
    </row>
    <row r="28" spans="1:249" x14ac:dyDescent="0.25">
      <c r="A28" s="68">
        <v>1712</v>
      </c>
      <c r="B28" s="69" t="s">
        <v>48</v>
      </c>
      <c r="C28" s="72">
        <v>789720</v>
      </c>
      <c r="D28" s="70">
        <f t="shared" si="0"/>
        <v>714000</v>
      </c>
      <c r="E28" s="70">
        <v>59500</v>
      </c>
      <c r="F28" s="70">
        <v>59500</v>
      </c>
      <c r="G28" s="70">
        <v>59500</v>
      </c>
      <c r="H28" s="70">
        <v>59500</v>
      </c>
      <c r="I28" s="70">
        <v>59500</v>
      </c>
      <c r="J28" s="70">
        <v>59500</v>
      </c>
      <c r="K28" s="70">
        <v>59500</v>
      </c>
      <c r="L28" s="70">
        <v>59500</v>
      </c>
      <c r="M28" s="70">
        <v>59500</v>
      </c>
      <c r="N28" s="70">
        <v>59500</v>
      </c>
      <c r="O28" s="70">
        <v>59500</v>
      </c>
      <c r="P28" s="70">
        <v>59500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</row>
    <row r="29" spans="1:249" x14ac:dyDescent="0.25">
      <c r="A29" s="68">
        <v>1713</v>
      </c>
      <c r="B29" s="69" t="s">
        <v>49</v>
      </c>
      <c r="C29" s="72">
        <v>413100</v>
      </c>
      <c r="D29" s="70">
        <f t="shared" si="0"/>
        <v>468000</v>
      </c>
      <c r="E29" s="70">
        <v>39000</v>
      </c>
      <c r="F29" s="70">
        <v>39000</v>
      </c>
      <c r="G29" s="70">
        <v>39000</v>
      </c>
      <c r="H29" s="70">
        <v>39000</v>
      </c>
      <c r="I29" s="70">
        <v>39000</v>
      </c>
      <c r="J29" s="70">
        <v>39000</v>
      </c>
      <c r="K29" s="70">
        <v>39000</v>
      </c>
      <c r="L29" s="70">
        <v>39000</v>
      </c>
      <c r="M29" s="70">
        <v>39000</v>
      </c>
      <c r="N29" s="70">
        <v>39000</v>
      </c>
      <c r="O29" s="70">
        <v>39000</v>
      </c>
      <c r="P29" s="70">
        <v>39000</v>
      </c>
    </row>
    <row r="30" spans="1:249" x14ac:dyDescent="0.25">
      <c r="A30" s="68">
        <v>1715</v>
      </c>
      <c r="B30" s="69" t="s">
        <v>50</v>
      </c>
      <c r="C30" s="72">
        <v>495000</v>
      </c>
      <c r="D30" s="70">
        <f t="shared" si="0"/>
        <v>500000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500000</v>
      </c>
      <c r="O30" s="70">
        <v>0</v>
      </c>
      <c r="P30" s="70">
        <v>0</v>
      </c>
    </row>
    <row r="31" spans="1:249" s="97" customFormat="1" x14ac:dyDescent="0.25">
      <c r="A31" s="98"/>
      <c r="B31" s="98" t="s">
        <v>51</v>
      </c>
      <c r="C31" s="98">
        <f>SUM(C13:C30)</f>
        <v>20386577.689999998</v>
      </c>
      <c r="D31" s="98">
        <f>SUM(D13:D30)</f>
        <v>21834627</v>
      </c>
      <c r="E31" s="98">
        <f t="shared" ref="E31:P31" si="1">SUM(E13:E30)</f>
        <v>1669850</v>
      </c>
      <c r="F31" s="98">
        <f t="shared" si="1"/>
        <v>1660850</v>
      </c>
      <c r="G31" s="111">
        <f t="shared" si="1"/>
        <v>1794766</v>
      </c>
      <c r="H31" s="111">
        <f t="shared" si="1"/>
        <v>2601350</v>
      </c>
      <c r="I31" s="111">
        <f t="shared" si="1"/>
        <v>1660350</v>
      </c>
      <c r="J31" s="111">
        <f t="shared" si="1"/>
        <v>1721850</v>
      </c>
      <c r="K31" s="111">
        <f t="shared" si="1"/>
        <v>1675026</v>
      </c>
      <c r="L31" s="111">
        <f t="shared" si="1"/>
        <v>1636729</v>
      </c>
      <c r="M31" s="111">
        <f t="shared" si="1"/>
        <v>1620610</v>
      </c>
      <c r="N31" s="111">
        <f t="shared" si="1"/>
        <v>2111610</v>
      </c>
      <c r="O31" s="111">
        <f t="shared" si="1"/>
        <v>1675026</v>
      </c>
      <c r="P31" s="111">
        <f t="shared" si="1"/>
        <v>2006610</v>
      </c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  <c r="GX31" s="77"/>
      <c r="GY31" s="77"/>
      <c r="GZ31" s="77"/>
      <c r="HA31" s="77"/>
      <c r="HB31" s="77"/>
      <c r="HC31" s="77"/>
      <c r="HD31" s="77"/>
      <c r="HE31" s="77"/>
      <c r="HF31" s="77"/>
      <c r="HG31" s="77"/>
      <c r="HH31" s="77"/>
      <c r="HI31" s="77"/>
      <c r="HJ31" s="77"/>
      <c r="HK31" s="77"/>
      <c r="HL31" s="77"/>
      <c r="HM31" s="77"/>
      <c r="HN31" s="77"/>
      <c r="HO31" s="77"/>
      <c r="HP31" s="77"/>
      <c r="HQ31" s="77"/>
      <c r="HR31" s="77"/>
      <c r="HS31" s="77"/>
      <c r="HT31" s="77"/>
      <c r="HU31" s="77"/>
      <c r="HV31" s="77"/>
      <c r="HW31" s="77"/>
      <c r="HX31" s="77"/>
      <c r="HY31" s="77"/>
      <c r="HZ31" s="77"/>
      <c r="IA31" s="77"/>
      <c r="IB31" s="77"/>
      <c r="IC31" s="77"/>
      <c r="ID31" s="77"/>
      <c r="IE31" s="77"/>
      <c r="IF31" s="77"/>
      <c r="IG31" s="77"/>
      <c r="IH31" s="77"/>
      <c r="II31" s="77"/>
      <c r="IJ31" s="77"/>
      <c r="IK31" s="77"/>
      <c r="IL31" s="77"/>
      <c r="IM31" s="77"/>
      <c r="IN31" s="77"/>
      <c r="IO31" s="77"/>
    </row>
    <row r="32" spans="1:249" x14ac:dyDescent="0.25">
      <c r="A32" s="68">
        <v>2111</v>
      </c>
      <c r="B32" s="69" t="s">
        <v>52</v>
      </c>
      <c r="C32" s="72">
        <v>19000</v>
      </c>
      <c r="D32" s="70">
        <f>SUM(E32:P32)</f>
        <v>20000</v>
      </c>
      <c r="E32" s="70">
        <v>5500</v>
      </c>
      <c r="F32" s="70">
        <v>1000</v>
      </c>
      <c r="G32" s="70">
        <v>1000</v>
      </c>
      <c r="H32" s="70">
        <v>1000</v>
      </c>
      <c r="I32" s="70">
        <v>1000</v>
      </c>
      <c r="J32" s="70">
        <v>1000</v>
      </c>
      <c r="K32" s="70">
        <v>3000</v>
      </c>
      <c r="L32" s="70">
        <v>2500</v>
      </c>
      <c r="M32" s="70">
        <v>1000</v>
      </c>
      <c r="N32" s="70">
        <v>1000</v>
      </c>
      <c r="O32" s="70">
        <v>1000</v>
      </c>
      <c r="P32" s="70">
        <v>1000</v>
      </c>
    </row>
    <row r="33" spans="1:249" x14ac:dyDescent="0.25">
      <c r="A33" s="68">
        <v>2121</v>
      </c>
      <c r="B33" s="69" t="s">
        <v>53</v>
      </c>
      <c r="C33" s="72">
        <v>4500</v>
      </c>
      <c r="D33" s="70">
        <f t="shared" ref="D33:D78" si="2">SUM(E33:P33)</f>
        <v>8500</v>
      </c>
      <c r="E33" s="70">
        <v>8500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</row>
    <row r="34" spans="1:249" ht="24" x14ac:dyDescent="0.25">
      <c r="A34" s="68">
        <v>2141</v>
      </c>
      <c r="B34" s="69" t="s">
        <v>54</v>
      </c>
      <c r="C34" s="72">
        <v>12000</v>
      </c>
      <c r="D34" s="70">
        <f t="shared" si="2"/>
        <v>12000</v>
      </c>
      <c r="E34" s="70">
        <v>1000</v>
      </c>
      <c r="F34" s="70">
        <v>1000</v>
      </c>
      <c r="G34" s="70">
        <v>1000</v>
      </c>
      <c r="H34" s="70">
        <v>1000</v>
      </c>
      <c r="I34" s="70">
        <v>1000</v>
      </c>
      <c r="J34" s="70">
        <v>1000</v>
      </c>
      <c r="K34" s="70">
        <v>1000</v>
      </c>
      <c r="L34" s="70">
        <v>1000</v>
      </c>
      <c r="M34" s="70">
        <v>1000</v>
      </c>
      <c r="N34" s="70">
        <v>1000</v>
      </c>
      <c r="O34" s="70">
        <v>1000</v>
      </c>
      <c r="P34" s="70">
        <v>1000</v>
      </c>
    </row>
    <row r="35" spans="1:249" x14ac:dyDescent="0.25">
      <c r="A35" s="68">
        <v>2161</v>
      </c>
      <c r="B35" s="69" t="s">
        <v>55</v>
      </c>
      <c r="C35" s="72">
        <v>25000</v>
      </c>
      <c r="D35" s="70">
        <f t="shared" si="2"/>
        <v>30000</v>
      </c>
      <c r="E35" s="70">
        <v>2500</v>
      </c>
      <c r="F35" s="70">
        <v>2500</v>
      </c>
      <c r="G35" s="70">
        <v>2500</v>
      </c>
      <c r="H35" s="70">
        <v>2500</v>
      </c>
      <c r="I35" s="70">
        <v>2500</v>
      </c>
      <c r="J35" s="70">
        <v>2500</v>
      </c>
      <c r="K35" s="70">
        <v>2500</v>
      </c>
      <c r="L35" s="70">
        <v>2500</v>
      </c>
      <c r="M35" s="70">
        <v>2500</v>
      </c>
      <c r="N35" s="70">
        <v>2500</v>
      </c>
      <c r="O35" s="70">
        <v>2500</v>
      </c>
      <c r="P35" s="70">
        <v>2500</v>
      </c>
    </row>
    <row r="36" spans="1:249" ht="24" x14ac:dyDescent="0.25">
      <c r="A36" s="68">
        <v>2214</v>
      </c>
      <c r="B36" s="69" t="s">
        <v>56</v>
      </c>
      <c r="C36" s="72">
        <v>35000</v>
      </c>
      <c r="D36" s="70">
        <f t="shared" si="2"/>
        <v>18000</v>
      </c>
      <c r="E36" s="70">
        <v>1500</v>
      </c>
      <c r="F36" s="70">
        <v>1500</v>
      </c>
      <c r="G36" s="70">
        <v>1500</v>
      </c>
      <c r="H36" s="70">
        <v>1500</v>
      </c>
      <c r="I36" s="70">
        <v>1500</v>
      </c>
      <c r="J36" s="70">
        <v>1500</v>
      </c>
      <c r="K36" s="70">
        <v>1500</v>
      </c>
      <c r="L36" s="70">
        <v>1500</v>
      </c>
      <c r="M36" s="70">
        <v>1500</v>
      </c>
      <c r="N36" s="70">
        <v>1500</v>
      </c>
      <c r="O36" s="70">
        <v>1500</v>
      </c>
      <c r="P36" s="70">
        <v>1500</v>
      </c>
    </row>
    <row r="37" spans="1:249" x14ac:dyDescent="0.25">
      <c r="A37" s="68">
        <v>2231</v>
      </c>
      <c r="B37" s="69" t="s">
        <v>57</v>
      </c>
      <c r="C37" s="72">
        <v>500</v>
      </c>
      <c r="D37" s="70">
        <f t="shared" si="2"/>
        <v>1000</v>
      </c>
      <c r="E37" s="70">
        <v>1000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</row>
    <row r="38" spans="1:249" x14ac:dyDescent="0.25">
      <c r="A38" s="68">
        <v>2411</v>
      </c>
      <c r="B38" s="69" t="s">
        <v>58</v>
      </c>
      <c r="C38" s="72">
        <v>2000</v>
      </c>
      <c r="D38" s="70">
        <f t="shared" si="2"/>
        <v>151569</v>
      </c>
      <c r="E38" s="70">
        <v>126569</v>
      </c>
      <c r="F38" s="70">
        <v>5000</v>
      </c>
      <c r="G38" s="70">
        <v>2000</v>
      </c>
      <c r="H38" s="70">
        <v>2000</v>
      </c>
      <c r="I38" s="70">
        <v>2000</v>
      </c>
      <c r="J38" s="70">
        <v>2000</v>
      </c>
      <c r="K38" s="70">
        <v>2000</v>
      </c>
      <c r="L38" s="70">
        <v>2000</v>
      </c>
      <c r="M38" s="70">
        <v>2000</v>
      </c>
      <c r="N38" s="70">
        <v>2000</v>
      </c>
      <c r="O38" s="70">
        <v>2000</v>
      </c>
      <c r="P38" s="70">
        <v>2000</v>
      </c>
      <c r="Q38" s="77" t="s">
        <v>131</v>
      </c>
    </row>
    <row r="39" spans="1:249" x14ac:dyDescent="0.25">
      <c r="A39" s="68">
        <v>2421</v>
      </c>
      <c r="B39" s="69" t="s">
        <v>59</v>
      </c>
      <c r="C39" s="72">
        <v>10000</v>
      </c>
      <c r="D39" s="70">
        <f t="shared" si="2"/>
        <v>95000</v>
      </c>
      <c r="E39" s="70">
        <v>84000</v>
      </c>
      <c r="F39" s="70">
        <v>1000</v>
      </c>
      <c r="G39" s="70">
        <v>1000</v>
      </c>
      <c r="H39" s="70">
        <v>1000</v>
      </c>
      <c r="I39" s="70">
        <v>1000</v>
      </c>
      <c r="J39" s="70">
        <v>1000</v>
      </c>
      <c r="K39" s="70">
        <v>1000</v>
      </c>
      <c r="L39" s="70">
        <v>1000</v>
      </c>
      <c r="M39" s="70">
        <v>1000</v>
      </c>
      <c r="N39" s="70">
        <v>1000</v>
      </c>
      <c r="O39" s="70">
        <v>1000</v>
      </c>
      <c r="P39" s="70">
        <v>1000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</row>
    <row r="40" spans="1:249" x14ac:dyDescent="0.25">
      <c r="A40" s="68">
        <v>2431</v>
      </c>
      <c r="B40" s="69" t="s">
        <v>60</v>
      </c>
      <c r="C40" s="72">
        <v>4000</v>
      </c>
      <c r="D40" s="70">
        <f t="shared" si="2"/>
        <v>12009</v>
      </c>
      <c r="E40" s="70">
        <v>500</v>
      </c>
      <c r="F40" s="70">
        <v>5500</v>
      </c>
      <c r="G40" s="70">
        <v>1509</v>
      </c>
      <c r="H40" s="70">
        <v>500</v>
      </c>
      <c r="I40" s="70">
        <v>500</v>
      </c>
      <c r="J40" s="70">
        <v>500</v>
      </c>
      <c r="K40" s="70">
        <v>500</v>
      </c>
      <c r="L40" s="70">
        <v>500</v>
      </c>
      <c r="M40" s="70">
        <v>500</v>
      </c>
      <c r="N40" s="70">
        <v>500</v>
      </c>
      <c r="O40" s="70">
        <v>500</v>
      </c>
      <c r="P40" s="70">
        <v>500</v>
      </c>
    </row>
    <row r="41" spans="1:249" x14ac:dyDescent="0.25">
      <c r="A41" s="68">
        <v>2451</v>
      </c>
      <c r="B41" s="69" t="s">
        <v>61</v>
      </c>
      <c r="C41" s="72">
        <v>4000</v>
      </c>
      <c r="D41" s="70">
        <f t="shared" si="2"/>
        <v>5000</v>
      </c>
      <c r="E41" s="70">
        <v>5000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</row>
    <row r="42" spans="1:249" x14ac:dyDescent="0.25">
      <c r="A42" s="68">
        <v>2461</v>
      </c>
      <c r="B42" s="69" t="s">
        <v>62</v>
      </c>
      <c r="C42" s="72">
        <v>21500</v>
      </c>
      <c r="D42" s="70">
        <f t="shared" si="2"/>
        <v>80400</v>
      </c>
      <c r="E42" s="70">
        <v>6700</v>
      </c>
      <c r="F42" s="70">
        <v>6700</v>
      </c>
      <c r="G42" s="70">
        <v>6700</v>
      </c>
      <c r="H42" s="70">
        <v>6700</v>
      </c>
      <c r="I42" s="70">
        <v>6700</v>
      </c>
      <c r="J42" s="70">
        <v>6700</v>
      </c>
      <c r="K42" s="70">
        <v>6700</v>
      </c>
      <c r="L42" s="70">
        <v>6700</v>
      </c>
      <c r="M42" s="70">
        <v>6700</v>
      </c>
      <c r="N42" s="70">
        <v>6700</v>
      </c>
      <c r="O42" s="70">
        <v>6700</v>
      </c>
      <c r="P42" s="70">
        <v>6700</v>
      </c>
    </row>
    <row r="43" spans="1:249" x14ac:dyDescent="0.25">
      <c r="A43" s="68">
        <v>2471</v>
      </c>
      <c r="B43" s="69" t="s">
        <v>63</v>
      </c>
      <c r="C43" s="72">
        <v>8000</v>
      </c>
      <c r="D43" s="70">
        <f t="shared" si="2"/>
        <v>172000</v>
      </c>
      <c r="E43" s="70">
        <v>150000</v>
      </c>
      <c r="F43" s="70">
        <v>2000</v>
      </c>
      <c r="G43" s="70">
        <v>2000</v>
      </c>
      <c r="H43" s="70">
        <v>2000</v>
      </c>
      <c r="I43" s="70">
        <v>2000</v>
      </c>
      <c r="J43" s="70">
        <v>2000</v>
      </c>
      <c r="K43" s="70">
        <v>2000</v>
      </c>
      <c r="L43" s="70">
        <v>2000</v>
      </c>
      <c r="M43" s="70">
        <v>2000</v>
      </c>
      <c r="N43" s="70">
        <v>2000</v>
      </c>
      <c r="O43" s="70">
        <v>2000</v>
      </c>
      <c r="P43" s="70">
        <v>2000</v>
      </c>
    </row>
    <row r="44" spans="1:249" x14ac:dyDescent="0.25">
      <c r="A44" s="68">
        <v>2481</v>
      </c>
      <c r="B44" s="69" t="s">
        <v>64</v>
      </c>
      <c r="C44" s="72">
        <v>8000</v>
      </c>
      <c r="D44" s="70">
        <f t="shared" si="2"/>
        <v>125000</v>
      </c>
      <c r="E44" s="70">
        <v>100000</v>
      </c>
      <c r="F44" s="70">
        <v>5000</v>
      </c>
      <c r="G44" s="70">
        <v>2000</v>
      </c>
      <c r="H44" s="70">
        <v>2000</v>
      </c>
      <c r="I44" s="70">
        <v>2000</v>
      </c>
      <c r="J44" s="70">
        <v>2000</v>
      </c>
      <c r="K44" s="70">
        <v>2000</v>
      </c>
      <c r="L44" s="70">
        <v>2000</v>
      </c>
      <c r="M44" s="70">
        <v>2000</v>
      </c>
      <c r="N44" s="70">
        <v>2000</v>
      </c>
      <c r="O44" s="70">
        <v>2000</v>
      </c>
      <c r="P44" s="70">
        <v>2000</v>
      </c>
    </row>
    <row r="45" spans="1:249" x14ac:dyDescent="0.25">
      <c r="A45" s="68">
        <v>2491</v>
      </c>
      <c r="B45" s="69" t="s">
        <v>65</v>
      </c>
      <c r="C45" s="72">
        <v>54000</v>
      </c>
      <c r="D45" s="70">
        <f t="shared" si="2"/>
        <v>203700</v>
      </c>
      <c r="E45" s="70">
        <v>163700</v>
      </c>
      <c r="F45" s="70">
        <v>2000</v>
      </c>
      <c r="G45" s="70">
        <v>2000</v>
      </c>
      <c r="H45" s="70">
        <v>2000</v>
      </c>
      <c r="I45" s="70">
        <v>12000</v>
      </c>
      <c r="J45" s="70">
        <v>2000</v>
      </c>
      <c r="K45" s="70">
        <v>10000</v>
      </c>
      <c r="L45" s="70">
        <v>2000</v>
      </c>
      <c r="M45" s="70">
        <v>2000</v>
      </c>
      <c r="N45" s="70">
        <v>2000</v>
      </c>
      <c r="O45" s="70">
        <v>2000</v>
      </c>
      <c r="P45" s="70">
        <v>2000</v>
      </c>
      <c r="Q45" s="77" t="s">
        <v>130</v>
      </c>
    </row>
    <row r="46" spans="1:249" x14ac:dyDescent="0.25">
      <c r="A46" s="68">
        <v>2521</v>
      </c>
      <c r="B46" s="69" t="s">
        <v>66</v>
      </c>
      <c r="C46" s="72">
        <v>16250</v>
      </c>
      <c r="D46" s="70">
        <f t="shared" si="2"/>
        <v>60000</v>
      </c>
      <c r="E46" s="70">
        <v>5000</v>
      </c>
      <c r="F46" s="70">
        <v>5000</v>
      </c>
      <c r="G46" s="70">
        <v>5000</v>
      </c>
      <c r="H46" s="70">
        <v>5000</v>
      </c>
      <c r="I46" s="70">
        <v>5000</v>
      </c>
      <c r="J46" s="70">
        <v>5000</v>
      </c>
      <c r="K46" s="70">
        <v>5000</v>
      </c>
      <c r="L46" s="70">
        <v>5000</v>
      </c>
      <c r="M46" s="70">
        <v>5000</v>
      </c>
      <c r="N46" s="70">
        <v>5000</v>
      </c>
      <c r="O46" s="70">
        <v>5000</v>
      </c>
      <c r="P46" s="70">
        <v>5000</v>
      </c>
    </row>
    <row r="47" spans="1:249" x14ac:dyDescent="0.25">
      <c r="A47" s="68">
        <v>2561</v>
      </c>
      <c r="B47" s="69" t="s">
        <v>67</v>
      </c>
      <c r="C47" s="72">
        <v>5500</v>
      </c>
      <c r="D47" s="70">
        <f t="shared" si="2"/>
        <v>20000</v>
      </c>
      <c r="E47" s="70">
        <v>10000</v>
      </c>
      <c r="F47" s="70">
        <v>0</v>
      </c>
      <c r="G47" s="70">
        <v>10000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</row>
    <row r="48" spans="1:249" ht="36" x14ac:dyDescent="0.25">
      <c r="A48" s="68">
        <v>2611</v>
      </c>
      <c r="B48" s="69" t="s">
        <v>68</v>
      </c>
      <c r="C48" s="72">
        <v>605000</v>
      </c>
      <c r="D48" s="70">
        <f t="shared" si="2"/>
        <v>960000</v>
      </c>
      <c r="E48" s="70">
        <v>80000</v>
      </c>
      <c r="F48" s="70">
        <v>80000</v>
      </c>
      <c r="G48" s="70">
        <v>80000</v>
      </c>
      <c r="H48" s="70">
        <v>80000</v>
      </c>
      <c r="I48" s="70">
        <v>80000</v>
      </c>
      <c r="J48" s="70">
        <v>80000</v>
      </c>
      <c r="K48" s="70">
        <v>80000</v>
      </c>
      <c r="L48" s="70">
        <v>80000</v>
      </c>
      <c r="M48" s="70">
        <v>80000</v>
      </c>
      <c r="N48" s="70">
        <v>80000</v>
      </c>
      <c r="O48" s="70">
        <v>80000</v>
      </c>
      <c r="P48" s="70">
        <v>80000</v>
      </c>
      <c r="Q48" s="93" t="s">
        <v>120</v>
      </c>
    </row>
    <row r="49" spans="1:249" x14ac:dyDescent="0.25">
      <c r="A49" s="68">
        <v>2711</v>
      </c>
      <c r="B49" s="69" t="s">
        <v>69</v>
      </c>
      <c r="C49" s="72">
        <v>140000</v>
      </c>
      <c r="D49" s="70">
        <f t="shared" si="2"/>
        <v>160000</v>
      </c>
      <c r="E49" s="70">
        <v>0</v>
      </c>
      <c r="F49" s="70">
        <v>130000</v>
      </c>
      <c r="G49" s="70">
        <v>0</v>
      </c>
      <c r="H49" s="70">
        <v>0</v>
      </c>
      <c r="I49" s="70">
        <v>0</v>
      </c>
      <c r="J49" s="70">
        <v>30000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/>
    </row>
    <row r="50" spans="1:249" x14ac:dyDescent="0.25">
      <c r="A50" s="68">
        <v>2721</v>
      </c>
      <c r="B50" s="69" t="s">
        <v>70</v>
      </c>
      <c r="C50" s="72">
        <v>6000</v>
      </c>
      <c r="D50" s="70">
        <f t="shared" si="2"/>
        <v>10000</v>
      </c>
      <c r="E50" s="70">
        <v>3000</v>
      </c>
      <c r="F50" s="70">
        <v>500</v>
      </c>
      <c r="G50" s="70">
        <v>500</v>
      </c>
      <c r="H50" s="70">
        <v>500</v>
      </c>
      <c r="I50" s="70">
        <v>500</v>
      </c>
      <c r="J50" s="70">
        <v>500</v>
      </c>
      <c r="K50" s="70">
        <v>2000</v>
      </c>
      <c r="L50" s="70">
        <v>500</v>
      </c>
      <c r="M50" s="70">
        <v>500</v>
      </c>
      <c r="N50" s="70">
        <v>500</v>
      </c>
      <c r="O50" s="70">
        <v>500</v>
      </c>
      <c r="P50" s="70">
        <v>500</v>
      </c>
    </row>
    <row r="51" spans="1:249" x14ac:dyDescent="0.25">
      <c r="A51" s="68">
        <v>2731</v>
      </c>
      <c r="B51" s="69" t="s">
        <v>71</v>
      </c>
      <c r="C51" s="72">
        <v>75000</v>
      </c>
      <c r="D51" s="70">
        <f t="shared" si="2"/>
        <v>87000</v>
      </c>
      <c r="E51" s="70">
        <v>7000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f>12000+6500+6500+26000</f>
        <v>51000</v>
      </c>
      <c r="L51" s="70">
        <v>4000</v>
      </c>
      <c r="M51" s="70">
        <v>0</v>
      </c>
      <c r="N51" s="70">
        <v>0</v>
      </c>
      <c r="O51" s="70">
        <v>0</v>
      </c>
      <c r="P51" s="70">
        <f>12000+6500+6500</f>
        <v>25000</v>
      </c>
      <c r="Q51" s="66" t="s">
        <v>121</v>
      </c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</row>
    <row r="52" spans="1:249" x14ac:dyDescent="0.25">
      <c r="A52" s="68">
        <v>2911</v>
      </c>
      <c r="B52" s="69" t="s">
        <v>72</v>
      </c>
      <c r="C52" s="72">
        <v>8300</v>
      </c>
      <c r="D52" s="70">
        <f t="shared" si="2"/>
        <v>49600</v>
      </c>
      <c r="E52" s="70">
        <v>10000</v>
      </c>
      <c r="F52" s="70">
        <v>3600</v>
      </c>
      <c r="G52" s="70">
        <v>3600</v>
      </c>
      <c r="H52" s="70">
        <v>3600</v>
      </c>
      <c r="I52" s="70">
        <v>3600</v>
      </c>
      <c r="J52" s="70">
        <v>3600</v>
      </c>
      <c r="K52" s="70">
        <v>3600</v>
      </c>
      <c r="L52" s="70">
        <v>3600</v>
      </c>
      <c r="M52" s="70">
        <v>3600</v>
      </c>
      <c r="N52" s="70">
        <v>3600</v>
      </c>
      <c r="O52" s="70">
        <v>3600</v>
      </c>
      <c r="P52" s="70">
        <v>3600</v>
      </c>
    </row>
    <row r="53" spans="1:249" x14ac:dyDescent="0.25">
      <c r="A53" s="68">
        <v>2921</v>
      </c>
      <c r="B53" s="69" t="s">
        <v>73</v>
      </c>
      <c r="C53" s="72">
        <v>7500</v>
      </c>
      <c r="D53" s="70">
        <f t="shared" si="2"/>
        <v>30000</v>
      </c>
      <c r="E53" s="70">
        <v>2500</v>
      </c>
      <c r="F53" s="70">
        <v>2500</v>
      </c>
      <c r="G53" s="70">
        <v>2500</v>
      </c>
      <c r="H53" s="70">
        <v>2500</v>
      </c>
      <c r="I53" s="70">
        <v>2500</v>
      </c>
      <c r="J53" s="70">
        <v>2500</v>
      </c>
      <c r="K53" s="70">
        <v>2500</v>
      </c>
      <c r="L53" s="70">
        <v>2500</v>
      </c>
      <c r="M53" s="70">
        <v>2500</v>
      </c>
      <c r="N53" s="70">
        <v>2500</v>
      </c>
      <c r="O53" s="70">
        <v>2500</v>
      </c>
      <c r="P53" s="70">
        <v>2500</v>
      </c>
    </row>
    <row r="54" spans="1:249" x14ac:dyDescent="0.25">
      <c r="A54" s="68">
        <v>2961</v>
      </c>
      <c r="B54" s="69" t="s">
        <v>74</v>
      </c>
      <c r="C54" s="72">
        <v>50000</v>
      </c>
      <c r="D54" s="70">
        <f t="shared" si="2"/>
        <v>100000</v>
      </c>
      <c r="E54" s="70">
        <v>45000</v>
      </c>
      <c r="F54" s="70">
        <v>5000</v>
      </c>
      <c r="G54" s="70">
        <v>5000</v>
      </c>
      <c r="H54" s="70">
        <v>5000</v>
      </c>
      <c r="I54" s="70">
        <v>5000</v>
      </c>
      <c r="J54" s="70">
        <v>5000</v>
      </c>
      <c r="K54" s="70">
        <v>5000</v>
      </c>
      <c r="L54" s="70">
        <v>5000</v>
      </c>
      <c r="M54" s="70">
        <v>5000</v>
      </c>
      <c r="N54" s="70">
        <v>5000</v>
      </c>
      <c r="O54" s="70">
        <v>5000</v>
      </c>
      <c r="P54" s="70">
        <v>5000</v>
      </c>
    </row>
    <row r="55" spans="1:249" x14ac:dyDescent="0.25">
      <c r="A55" s="68">
        <v>2981</v>
      </c>
      <c r="B55" s="69" t="s">
        <v>75</v>
      </c>
      <c r="C55" s="72">
        <v>130000</v>
      </c>
      <c r="D55" s="70">
        <f t="shared" si="2"/>
        <v>310000</v>
      </c>
      <c r="E55" s="70">
        <v>150000</v>
      </c>
      <c r="F55" s="70">
        <v>15000</v>
      </c>
      <c r="G55" s="70">
        <v>15000</v>
      </c>
      <c r="H55" s="70">
        <v>15000</v>
      </c>
      <c r="I55" s="70">
        <v>15000</v>
      </c>
      <c r="J55" s="70">
        <v>15000</v>
      </c>
      <c r="K55" s="70">
        <v>15000</v>
      </c>
      <c r="L55" s="70">
        <v>15000</v>
      </c>
      <c r="M55" s="70">
        <v>15000</v>
      </c>
      <c r="N55" s="70">
        <v>15000</v>
      </c>
      <c r="O55" s="70">
        <v>12500</v>
      </c>
      <c r="P55" s="70">
        <v>12500</v>
      </c>
    </row>
    <row r="56" spans="1:249" s="97" customFormat="1" x14ac:dyDescent="0.25">
      <c r="A56" s="98"/>
      <c r="B56" s="99" t="s">
        <v>76</v>
      </c>
      <c r="C56" s="99">
        <f t="shared" ref="C56:P56" si="3">SUM(C32:C55)</f>
        <v>1251050</v>
      </c>
      <c r="D56" s="100">
        <f t="shared" si="3"/>
        <v>2720778</v>
      </c>
      <c r="E56" s="101">
        <f t="shared" si="3"/>
        <v>968969</v>
      </c>
      <c r="F56" s="101">
        <f t="shared" si="3"/>
        <v>274800</v>
      </c>
      <c r="G56" s="101">
        <f t="shared" si="3"/>
        <v>144809</v>
      </c>
      <c r="H56" s="101">
        <f t="shared" si="3"/>
        <v>133800</v>
      </c>
      <c r="I56" s="101">
        <f t="shared" si="3"/>
        <v>143800</v>
      </c>
      <c r="J56" s="101">
        <f t="shared" si="3"/>
        <v>163800</v>
      </c>
      <c r="K56" s="101">
        <f t="shared" si="3"/>
        <v>196300</v>
      </c>
      <c r="L56" s="101">
        <f t="shared" si="3"/>
        <v>139300</v>
      </c>
      <c r="M56" s="101">
        <f t="shared" si="3"/>
        <v>133800</v>
      </c>
      <c r="N56" s="101">
        <f t="shared" si="3"/>
        <v>133800</v>
      </c>
      <c r="O56" s="101">
        <f t="shared" si="3"/>
        <v>131300</v>
      </c>
      <c r="P56" s="101">
        <f t="shared" si="3"/>
        <v>156300</v>
      </c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</row>
    <row r="57" spans="1:249" x14ac:dyDescent="0.25">
      <c r="A57" s="68">
        <v>3111</v>
      </c>
      <c r="B57" s="69" t="s">
        <v>77</v>
      </c>
      <c r="C57" s="72">
        <v>243200.01</v>
      </c>
      <c r="D57" s="70">
        <f t="shared" si="2"/>
        <v>350000</v>
      </c>
      <c r="E57" s="70">
        <v>20000</v>
      </c>
      <c r="F57" s="70">
        <v>30000</v>
      </c>
      <c r="G57" s="70">
        <v>30000</v>
      </c>
      <c r="H57" s="70">
        <v>30000</v>
      </c>
      <c r="I57" s="70">
        <v>30000</v>
      </c>
      <c r="J57" s="70">
        <v>30000</v>
      </c>
      <c r="K57" s="70">
        <v>30000</v>
      </c>
      <c r="L57" s="70">
        <v>30000</v>
      </c>
      <c r="M57" s="70">
        <v>30000</v>
      </c>
      <c r="N57" s="70">
        <v>30000</v>
      </c>
      <c r="O57" s="70">
        <v>30000</v>
      </c>
      <c r="P57" s="70">
        <v>30000</v>
      </c>
      <c r="Q57" s="77" t="s">
        <v>128</v>
      </c>
    </row>
    <row r="58" spans="1:249" x14ac:dyDescent="0.25">
      <c r="A58" s="68">
        <v>3113</v>
      </c>
      <c r="B58" s="69" t="s">
        <v>78</v>
      </c>
      <c r="C58" s="72">
        <v>33600</v>
      </c>
      <c r="D58" s="70">
        <f t="shared" si="2"/>
        <v>549000</v>
      </c>
      <c r="E58" s="70">
        <v>3000</v>
      </c>
      <c r="F58" s="70">
        <v>3000</v>
      </c>
      <c r="G58" s="70">
        <v>3000</v>
      </c>
      <c r="H58" s="70">
        <v>60000</v>
      </c>
      <c r="I58" s="70">
        <v>60000</v>
      </c>
      <c r="J58" s="70">
        <v>60000</v>
      </c>
      <c r="K58" s="70">
        <v>60000</v>
      </c>
      <c r="L58" s="70">
        <v>60000</v>
      </c>
      <c r="M58" s="70">
        <v>60000</v>
      </c>
      <c r="N58" s="70">
        <v>60000</v>
      </c>
      <c r="O58" s="70">
        <v>60000</v>
      </c>
      <c r="P58" s="70">
        <v>60000</v>
      </c>
      <c r="Q58" s="77" t="s">
        <v>127</v>
      </c>
    </row>
    <row r="59" spans="1:249" x14ac:dyDescent="0.25">
      <c r="A59" s="68">
        <v>3141</v>
      </c>
      <c r="B59" s="69" t="s">
        <v>79</v>
      </c>
      <c r="C59" s="72">
        <v>6204</v>
      </c>
      <c r="D59" s="70">
        <f t="shared" si="2"/>
        <v>4200</v>
      </c>
      <c r="E59" s="70">
        <v>350</v>
      </c>
      <c r="F59" s="70">
        <v>350</v>
      </c>
      <c r="G59" s="70">
        <v>350</v>
      </c>
      <c r="H59" s="70">
        <v>350</v>
      </c>
      <c r="I59" s="70">
        <v>350</v>
      </c>
      <c r="J59" s="70">
        <v>350</v>
      </c>
      <c r="K59" s="70">
        <v>350</v>
      </c>
      <c r="L59" s="70">
        <v>350</v>
      </c>
      <c r="M59" s="70">
        <v>350</v>
      </c>
      <c r="N59" s="70">
        <v>350</v>
      </c>
      <c r="O59" s="70">
        <v>350</v>
      </c>
      <c r="P59" s="70">
        <v>350</v>
      </c>
    </row>
    <row r="60" spans="1:249" ht="24" x14ac:dyDescent="0.25">
      <c r="A60" s="68">
        <v>3171</v>
      </c>
      <c r="B60" s="69" t="s">
        <v>80</v>
      </c>
      <c r="C60" s="72">
        <v>10380</v>
      </c>
      <c r="D60" s="70">
        <f t="shared" si="2"/>
        <v>6000</v>
      </c>
      <c r="E60" s="70">
        <v>500</v>
      </c>
      <c r="F60" s="70">
        <v>500</v>
      </c>
      <c r="G60" s="70">
        <v>500</v>
      </c>
      <c r="H60" s="70">
        <v>500</v>
      </c>
      <c r="I60" s="70">
        <v>500</v>
      </c>
      <c r="J60" s="70">
        <v>500</v>
      </c>
      <c r="K60" s="70">
        <v>500</v>
      </c>
      <c r="L60" s="70">
        <v>500</v>
      </c>
      <c r="M60" s="70">
        <v>500</v>
      </c>
      <c r="N60" s="70">
        <v>500</v>
      </c>
      <c r="O60" s="70">
        <v>500</v>
      </c>
      <c r="P60" s="70">
        <v>500</v>
      </c>
    </row>
    <row r="61" spans="1:249" x14ac:dyDescent="0.25">
      <c r="A61" s="68">
        <v>3232</v>
      </c>
      <c r="B61" s="69" t="s">
        <v>81</v>
      </c>
      <c r="C61" s="72"/>
      <c r="D61" s="70">
        <f t="shared" si="2"/>
        <v>20000</v>
      </c>
      <c r="E61" s="70">
        <v>1550</v>
      </c>
      <c r="F61" s="70">
        <v>1550</v>
      </c>
      <c r="G61" s="70">
        <v>1550</v>
      </c>
      <c r="H61" s="70">
        <v>2500</v>
      </c>
      <c r="I61" s="70">
        <v>1550</v>
      </c>
      <c r="J61" s="70">
        <v>1550</v>
      </c>
      <c r="K61" s="70">
        <v>1550</v>
      </c>
      <c r="L61" s="70">
        <v>2000</v>
      </c>
      <c r="M61" s="70">
        <v>1550</v>
      </c>
      <c r="N61" s="70">
        <v>1550</v>
      </c>
      <c r="O61" s="70">
        <v>1550</v>
      </c>
      <c r="P61" s="70">
        <v>1550</v>
      </c>
    </row>
    <row r="62" spans="1:249" x14ac:dyDescent="0.25">
      <c r="A62" s="68">
        <v>3233</v>
      </c>
      <c r="B62" s="69" t="s">
        <v>134</v>
      </c>
      <c r="C62" s="72"/>
      <c r="D62" s="70">
        <f t="shared" si="2"/>
        <v>183000</v>
      </c>
      <c r="E62" s="70">
        <v>1000</v>
      </c>
      <c r="F62" s="70">
        <v>1000</v>
      </c>
      <c r="G62" s="70">
        <v>1000</v>
      </c>
      <c r="H62" s="70">
        <v>20000</v>
      </c>
      <c r="I62" s="70">
        <v>20000</v>
      </c>
      <c r="J62" s="70">
        <v>20000</v>
      </c>
      <c r="K62" s="70">
        <v>20000</v>
      </c>
      <c r="L62" s="70">
        <v>20000</v>
      </c>
      <c r="M62" s="70">
        <v>20000</v>
      </c>
      <c r="N62" s="70">
        <v>20000</v>
      </c>
      <c r="O62" s="70">
        <v>20000</v>
      </c>
      <c r="P62" s="70">
        <v>20000</v>
      </c>
    </row>
    <row r="63" spans="1:249" x14ac:dyDescent="0.25">
      <c r="A63" s="68">
        <v>3311</v>
      </c>
      <c r="B63" s="69" t="s">
        <v>82</v>
      </c>
      <c r="C63" s="72">
        <v>20000</v>
      </c>
      <c r="D63" s="70">
        <f t="shared" si="2"/>
        <v>100000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80000</v>
      </c>
      <c r="L63" s="70">
        <v>20000</v>
      </c>
      <c r="M63" s="70">
        <v>0</v>
      </c>
      <c r="N63" s="70">
        <v>0</v>
      </c>
      <c r="O63" s="70">
        <v>0</v>
      </c>
      <c r="P63" s="70">
        <v>0</v>
      </c>
      <c r="Q63" s="77" t="s">
        <v>129</v>
      </c>
    </row>
    <row r="64" spans="1:249" x14ac:dyDescent="0.25">
      <c r="A64" s="68">
        <v>3363</v>
      </c>
      <c r="B64" s="69" t="s">
        <v>83</v>
      </c>
      <c r="C64" s="72">
        <v>45000</v>
      </c>
      <c r="D64" s="70">
        <f t="shared" si="2"/>
        <v>25000</v>
      </c>
      <c r="E64" s="70">
        <v>6500</v>
      </c>
      <c r="F64" s="70">
        <v>1500</v>
      </c>
      <c r="G64" s="70">
        <v>3000</v>
      </c>
      <c r="H64" s="70">
        <v>1500</v>
      </c>
      <c r="I64" s="70">
        <v>1500</v>
      </c>
      <c r="J64" s="70">
        <v>1500</v>
      </c>
      <c r="K64" s="70">
        <v>1500</v>
      </c>
      <c r="L64" s="70">
        <v>1500</v>
      </c>
      <c r="M64" s="70">
        <v>1500</v>
      </c>
      <c r="N64" s="70">
        <v>1500</v>
      </c>
      <c r="O64" s="70">
        <v>1500</v>
      </c>
      <c r="P64" s="70">
        <v>2000</v>
      </c>
    </row>
    <row r="65" spans="1:249" x14ac:dyDescent="0.25">
      <c r="A65" s="68">
        <v>3366</v>
      </c>
      <c r="B65" s="69" t="s">
        <v>84</v>
      </c>
      <c r="C65" s="72">
        <v>8400</v>
      </c>
      <c r="D65" s="70">
        <f t="shared" si="2"/>
        <v>30000</v>
      </c>
      <c r="E65" s="70">
        <v>0</v>
      </c>
      <c r="F65" s="70">
        <v>0</v>
      </c>
      <c r="G65" s="70">
        <v>0</v>
      </c>
      <c r="H65" s="70">
        <v>30000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</row>
    <row r="66" spans="1:249" x14ac:dyDescent="0.25">
      <c r="A66" s="68">
        <v>3381</v>
      </c>
      <c r="B66" s="69" t="s">
        <v>85</v>
      </c>
      <c r="C66" s="72">
        <v>3400</v>
      </c>
      <c r="D66" s="70">
        <f t="shared" si="2"/>
        <v>12230</v>
      </c>
      <c r="E66" s="70">
        <v>1230</v>
      </c>
      <c r="F66" s="70">
        <v>1000</v>
      </c>
      <c r="G66" s="70">
        <v>1000</v>
      </c>
      <c r="H66" s="70">
        <v>1000</v>
      </c>
      <c r="I66" s="70">
        <v>1000</v>
      </c>
      <c r="J66" s="70">
        <v>1000</v>
      </c>
      <c r="K66" s="70">
        <v>1000</v>
      </c>
      <c r="L66" s="70">
        <v>1000</v>
      </c>
      <c r="M66" s="70">
        <v>1000</v>
      </c>
      <c r="N66" s="70">
        <v>1000</v>
      </c>
      <c r="O66" s="70">
        <v>1000</v>
      </c>
      <c r="P66" s="70">
        <v>1000</v>
      </c>
    </row>
    <row r="67" spans="1:249" x14ac:dyDescent="0.25">
      <c r="A67" s="68">
        <v>3411</v>
      </c>
      <c r="B67" s="69" t="s">
        <v>86</v>
      </c>
      <c r="C67" s="72">
        <v>20000</v>
      </c>
      <c r="D67" s="70">
        <f t="shared" si="2"/>
        <v>24000</v>
      </c>
      <c r="E67" s="70">
        <v>2000</v>
      </c>
      <c r="F67" s="70">
        <v>2000</v>
      </c>
      <c r="G67" s="70">
        <v>2000</v>
      </c>
      <c r="H67" s="70">
        <v>2000</v>
      </c>
      <c r="I67" s="70">
        <v>2000</v>
      </c>
      <c r="J67" s="70">
        <v>2000</v>
      </c>
      <c r="K67" s="70">
        <v>2000</v>
      </c>
      <c r="L67" s="70">
        <v>2000</v>
      </c>
      <c r="M67" s="70">
        <v>2000</v>
      </c>
      <c r="N67" s="70">
        <v>2000</v>
      </c>
      <c r="O67" s="70">
        <v>2000</v>
      </c>
      <c r="P67" s="70">
        <v>2000</v>
      </c>
    </row>
    <row r="68" spans="1:249" x14ac:dyDescent="0.25">
      <c r="A68" s="68">
        <v>3451</v>
      </c>
      <c r="B68" s="69" t="s">
        <v>87</v>
      </c>
      <c r="C68" s="72">
        <v>263318</v>
      </c>
      <c r="D68" s="70">
        <f t="shared" si="2"/>
        <v>350000</v>
      </c>
      <c r="E68" s="70">
        <v>0</v>
      </c>
      <c r="F68" s="70">
        <v>350000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</row>
    <row r="69" spans="1:249" x14ac:dyDescent="0.25">
      <c r="A69" s="68">
        <v>3471</v>
      </c>
      <c r="B69" s="69" t="s">
        <v>132</v>
      </c>
      <c r="C69" s="72"/>
      <c r="D69" s="70">
        <f t="shared" si="2"/>
        <v>5000</v>
      </c>
      <c r="E69" s="70">
        <v>5000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</row>
    <row r="70" spans="1:249" ht="24" x14ac:dyDescent="0.25">
      <c r="A70" s="68">
        <v>3511</v>
      </c>
      <c r="B70" s="69" t="s">
        <v>88</v>
      </c>
      <c r="C70" s="72">
        <v>6000</v>
      </c>
      <c r="D70" s="70">
        <f t="shared" si="2"/>
        <v>5000</v>
      </c>
      <c r="E70" s="70">
        <v>5000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</row>
    <row r="71" spans="1:249" ht="24" x14ac:dyDescent="0.25">
      <c r="A71" s="68">
        <v>3531</v>
      </c>
      <c r="B71" s="69" t="s">
        <v>89</v>
      </c>
      <c r="C71" s="72">
        <v>10000</v>
      </c>
      <c r="D71" s="70">
        <f t="shared" si="2"/>
        <v>15000</v>
      </c>
      <c r="E71" s="70">
        <v>5000</v>
      </c>
      <c r="F71" s="70">
        <v>500</v>
      </c>
      <c r="G71" s="70">
        <v>500</v>
      </c>
      <c r="H71" s="70">
        <v>500</v>
      </c>
      <c r="I71" s="70">
        <v>500</v>
      </c>
      <c r="J71" s="70">
        <v>5000</v>
      </c>
      <c r="K71" s="70">
        <v>500</v>
      </c>
      <c r="L71" s="70">
        <v>500</v>
      </c>
      <c r="M71" s="70">
        <v>500</v>
      </c>
      <c r="N71" s="70">
        <v>500</v>
      </c>
      <c r="O71" s="70">
        <v>500</v>
      </c>
      <c r="P71" s="70">
        <v>500</v>
      </c>
    </row>
    <row r="72" spans="1:249" ht="24" x14ac:dyDescent="0.25">
      <c r="A72" s="68">
        <v>3551</v>
      </c>
      <c r="B72" s="69" t="s">
        <v>90</v>
      </c>
      <c r="C72" s="72">
        <v>33000</v>
      </c>
      <c r="D72" s="70">
        <f t="shared" si="2"/>
        <v>35000</v>
      </c>
      <c r="E72" s="70">
        <v>24000</v>
      </c>
      <c r="F72" s="70">
        <v>1000</v>
      </c>
      <c r="G72" s="70">
        <v>1000</v>
      </c>
      <c r="H72" s="70">
        <v>1000</v>
      </c>
      <c r="I72" s="70">
        <v>1000</v>
      </c>
      <c r="J72" s="70">
        <v>1000</v>
      </c>
      <c r="K72" s="70">
        <v>1000</v>
      </c>
      <c r="L72" s="70">
        <v>1000</v>
      </c>
      <c r="M72" s="70">
        <v>1000</v>
      </c>
      <c r="N72" s="70">
        <v>1000</v>
      </c>
      <c r="O72" s="70">
        <v>1000</v>
      </c>
      <c r="P72" s="70">
        <v>1000</v>
      </c>
    </row>
    <row r="73" spans="1:249" ht="24" x14ac:dyDescent="0.25">
      <c r="A73" s="68">
        <v>3571</v>
      </c>
      <c r="B73" s="69" t="s">
        <v>91</v>
      </c>
      <c r="C73" s="72">
        <v>50000</v>
      </c>
      <c r="D73" s="70">
        <f t="shared" si="2"/>
        <v>72000</v>
      </c>
      <c r="E73" s="70">
        <v>50000</v>
      </c>
      <c r="F73" s="70">
        <v>2000</v>
      </c>
      <c r="G73" s="70">
        <v>2000</v>
      </c>
      <c r="H73" s="70">
        <v>2000</v>
      </c>
      <c r="I73" s="70">
        <v>2000</v>
      </c>
      <c r="J73" s="70">
        <v>2000</v>
      </c>
      <c r="K73" s="70">
        <v>2000</v>
      </c>
      <c r="L73" s="70">
        <v>2000</v>
      </c>
      <c r="M73" s="70">
        <v>2000</v>
      </c>
      <c r="N73" s="70">
        <v>2000</v>
      </c>
      <c r="O73" s="70">
        <v>2000</v>
      </c>
      <c r="P73" s="70">
        <v>2000</v>
      </c>
    </row>
    <row r="74" spans="1:249" ht="24" x14ac:dyDescent="0.25">
      <c r="A74" s="68">
        <v>3572</v>
      </c>
      <c r="B74" s="69" t="s">
        <v>92</v>
      </c>
      <c r="C74" s="72">
        <v>2500</v>
      </c>
      <c r="D74" s="70">
        <f t="shared" si="2"/>
        <v>20000</v>
      </c>
      <c r="E74" s="70">
        <v>10000</v>
      </c>
      <c r="F74" s="70">
        <v>10000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</row>
    <row r="75" spans="1:249" ht="24" x14ac:dyDescent="0.25">
      <c r="A75" s="68">
        <v>3621</v>
      </c>
      <c r="B75" s="69" t="s">
        <v>93</v>
      </c>
      <c r="C75" s="72">
        <v>3691</v>
      </c>
      <c r="D75" s="70">
        <f t="shared" si="2"/>
        <v>40000</v>
      </c>
      <c r="E75" s="70">
        <v>14000</v>
      </c>
      <c r="F75" s="70">
        <v>1000</v>
      </c>
      <c r="G75" s="70">
        <v>1000</v>
      </c>
      <c r="H75" s="70">
        <v>1000</v>
      </c>
      <c r="I75" s="70">
        <v>1000</v>
      </c>
      <c r="J75" s="70">
        <v>16000</v>
      </c>
      <c r="K75" s="70">
        <v>1000</v>
      </c>
      <c r="L75" s="70">
        <v>1000</v>
      </c>
      <c r="M75" s="70">
        <v>1000</v>
      </c>
      <c r="N75" s="70">
        <v>1000</v>
      </c>
      <c r="O75" s="70">
        <v>1000</v>
      </c>
      <c r="P75" s="70">
        <v>1000</v>
      </c>
    </row>
    <row r="76" spans="1:249" x14ac:dyDescent="0.25">
      <c r="A76" s="68">
        <v>3921</v>
      </c>
      <c r="B76" s="69" t="s">
        <v>94</v>
      </c>
      <c r="C76" s="72">
        <v>1500</v>
      </c>
      <c r="D76" s="70">
        <f t="shared" si="2"/>
        <v>5000</v>
      </c>
      <c r="E76" s="70">
        <v>5000</v>
      </c>
      <c r="F76" s="70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7" t="s">
        <v>119</v>
      </c>
    </row>
    <row r="77" spans="1:249" x14ac:dyDescent="0.25">
      <c r="A77" s="68">
        <v>3941</v>
      </c>
      <c r="B77" s="69" t="s">
        <v>95</v>
      </c>
      <c r="C77" s="72">
        <v>0</v>
      </c>
      <c r="D77" s="70">
        <f t="shared" si="2"/>
        <v>10000</v>
      </c>
      <c r="E77" s="70">
        <v>10000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</row>
    <row r="78" spans="1:249" x14ac:dyDescent="0.25">
      <c r="A78" s="68">
        <v>3993</v>
      </c>
      <c r="B78" s="69" t="s">
        <v>96</v>
      </c>
      <c r="C78" s="72">
        <v>645000</v>
      </c>
      <c r="D78" s="70">
        <f t="shared" si="2"/>
        <v>12035</v>
      </c>
      <c r="E78" s="70">
        <v>1035</v>
      </c>
      <c r="F78" s="70">
        <v>1000</v>
      </c>
      <c r="G78" s="70">
        <v>1000</v>
      </c>
      <c r="H78" s="70">
        <v>1000</v>
      </c>
      <c r="I78" s="70">
        <v>1000</v>
      </c>
      <c r="J78" s="70">
        <v>1000</v>
      </c>
      <c r="K78" s="70">
        <v>1000</v>
      </c>
      <c r="L78" s="70">
        <v>1000</v>
      </c>
      <c r="M78" s="70">
        <v>1000</v>
      </c>
      <c r="N78" s="70">
        <v>1000</v>
      </c>
      <c r="O78" s="70">
        <v>1000</v>
      </c>
      <c r="P78" s="70">
        <v>1000</v>
      </c>
    </row>
    <row r="79" spans="1:249" s="97" customFormat="1" x14ac:dyDescent="0.25">
      <c r="A79" s="98"/>
      <c r="B79" s="99" t="s">
        <v>97</v>
      </c>
      <c r="C79" s="99">
        <f t="shared" ref="C79" si="4">SUM(C57:C78)</f>
        <v>1405193.01</v>
      </c>
      <c r="D79" s="100">
        <f>SUM(D57:D78)</f>
        <v>1872465</v>
      </c>
      <c r="E79" s="101">
        <f>SUM(E57:E78)</f>
        <v>165165</v>
      </c>
      <c r="F79" s="101">
        <f t="shared" ref="F79:P79" si="5">SUM(F57:F78)</f>
        <v>406400</v>
      </c>
      <c r="G79" s="101">
        <f t="shared" si="5"/>
        <v>47900</v>
      </c>
      <c r="H79" s="101">
        <f t="shared" si="5"/>
        <v>153350</v>
      </c>
      <c r="I79" s="101">
        <f t="shared" si="5"/>
        <v>122400</v>
      </c>
      <c r="J79" s="101">
        <f t="shared" si="5"/>
        <v>141900</v>
      </c>
      <c r="K79" s="101">
        <f t="shared" si="5"/>
        <v>202400</v>
      </c>
      <c r="L79" s="101">
        <f t="shared" si="5"/>
        <v>142850</v>
      </c>
      <c r="M79" s="101">
        <f t="shared" si="5"/>
        <v>122400</v>
      </c>
      <c r="N79" s="101">
        <f t="shared" si="5"/>
        <v>122400</v>
      </c>
      <c r="O79" s="101">
        <f t="shared" si="5"/>
        <v>122400</v>
      </c>
      <c r="P79" s="101">
        <f t="shared" si="5"/>
        <v>122900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7"/>
      <c r="HL79" s="77"/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7"/>
      <c r="IM79" s="77"/>
      <c r="IN79" s="77"/>
      <c r="IO79" s="77"/>
    </row>
    <row r="80" spans="1:249" x14ac:dyDescent="0.25">
      <c r="A80" s="68">
        <v>4419</v>
      </c>
      <c r="B80" s="69" t="s">
        <v>98</v>
      </c>
      <c r="C80" s="72">
        <v>167500</v>
      </c>
      <c r="D80" s="70">
        <f>SUM(E80:P80)</f>
        <v>10000</v>
      </c>
      <c r="E80" s="72">
        <v>0</v>
      </c>
      <c r="F80" s="72">
        <v>10000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</row>
    <row r="81" spans="1:249" s="97" customFormat="1" x14ac:dyDescent="0.25">
      <c r="A81" s="98"/>
      <c r="B81" s="99" t="s">
        <v>115</v>
      </c>
      <c r="C81" s="99">
        <f>SUM(C80)</f>
        <v>167500</v>
      </c>
      <c r="D81" s="100">
        <f>SUM(D80)</f>
        <v>10000</v>
      </c>
      <c r="E81" s="101">
        <f t="shared" ref="E81:P81" si="6">SUM(E80:E80)</f>
        <v>0</v>
      </c>
      <c r="F81" s="101">
        <f t="shared" si="6"/>
        <v>10000</v>
      </c>
      <c r="G81" s="101">
        <f t="shared" si="6"/>
        <v>0</v>
      </c>
      <c r="H81" s="101">
        <f t="shared" si="6"/>
        <v>0</v>
      </c>
      <c r="I81" s="101">
        <f t="shared" si="6"/>
        <v>0</v>
      </c>
      <c r="J81" s="101">
        <f t="shared" si="6"/>
        <v>0</v>
      </c>
      <c r="K81" s="101">
        <f t="shared" si="6"/>
        <v>0</v>
      </c>
      <c r="L81" s="101">
        <f t="shared" si="6"/>
        <v>0</v>
      </c>
      <c r="M81" s="101">
        <f t="shared" si="6"/>
        <v>0</v>
      </c>
      <c r="N81" s="101">
        <f t="shared" si="6"/>
        <v>0</v>
      </c>
      <c r="O81" s="101">
        <f t="shared" si="6"/>
        <v>0</v>
      </c>
      <c r="P81" s="102">
        <f t="shared" si="6"/>
        <v>0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77"/>
      <c r="GD81" s="77"/>
      <c r="GE81" s="77"/>
      <c r="GF81" s="77"/>
      <c r="GG81" s="77"/>
      <c r="GH81" s="77"/>
      <c r="GI81" s="77"/>
      <c r="GJ81" s="77"/>
      <c r="GK81" s="77"/>
      <c r="GL81" s="77"/>
      <c r="GM81" s="77"/>
      <c r="GN81" s="77"/>
      <c r="GO81" s="77"/>
      <c r="GP81" s="77"/>
      <c r="GQ81" s="77"/>
      <c r="GR81" s="77"/>
      <c r="GS81" s="77"/>
      <c r="GT81" s="77"/>
      <c r="GU81" s="77"/>
      <c r="GV81" s="77"/>
      <c r="GW81" s="77"/>
      <c r="GX81" s="77"/>
      <c r="GY81" s="77"/>
      <c r="GZ81" s="77"/>
      <c r="HA81" s="77"/>
      <c r="HB81" s="77"/>
      <c r="HC81" s="77"/>
      <c r="HD81" s="77"/>
      <c r="HE81" s="77"/>
      <c r="HF81" s="77"/>
      <c r="HG81" s="77"/>
      <c r="HH81" s="77"/>
      <c r="HI81" s="77"/>
      <c r="HJ81" s="77"/>
      <c r="HK81" s="77"/>
      <c r="HL81" s="77"/>
      <c r="HM81" s="77"/>
      <c r="HN81" s="77"/>
      <c r="HO81" s="77"/>
      <c r="HP81" s="77"/>
      <c r="HQ81" s="77"/>
      <c r="HR81" s="77"/>
      <c r="HS81" s="77"/>
      <c r="HT81" s="77"/>
      <c r="HU81" s="77"/>
      <c r="HV81" s="77"/>
      <c r="HW81" s="77"/>
      <c r="HX81" s="77"/>
      <c r="HY81" s="77"/>
      <c r="HZ81" s="77"/>
      <c r="IA81" s="77"/>
      <c r="IB81" s="77"/>
      <c r="IC81" s="77"/>
      <c r="ID81" s="77"/>
      <c r="IE81" s="77"/>
      <c r="IF81" s="77"/>
      <c r="IG81" s="77"/>
      <c r="IH81" s="77"/>
      <c r="II81" s="77"/>
      <c r="IJ81" s="77"/>
      <c r="IK81" s="77"/>
      <c r="IL81" s="77"/>
      <c r="IM81" s="77"/>
      <c r="IN81" s="77"/>
      <c r="IO81" s="77"/>
    </row>
    <row r="82" spans="1:249" x14ac:dyDescent="0.25">
      <c r="A82" s="68">
        <v>5151</v>
      </c>
      <c r="B82" s="69" t="s">
        <v>122</v>
      </c>
      <c r="C82" s="72"/>
      <c r="D82" s="70">
        <f t="shared" ref="D82:D89" si="7">SUM(E82:P82)</f>
        <v>17500</v>
      </c>
      <c r="E82" s="70">
        <v>0</v>
      </c>
      <c r="F82" s="70">
        <v>0</v>
      </c>
      <c r="G82" s="70">
        <v>17500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70">
        <v>0</v>
      </c>
      <c r="P82" s="70">
        <v>0</v>
      </c>
    </row>
    <row r="83" spans="1:249" x14ac:dyDescent="0.25">
      <c r="A83" s="68">
        <v>5191</v>
      </c>
      <c r="B83" s="69" t="s">
        <v>137</v>
      </c>
      <c r="C83" s="72"/>
      <c r="D83" s="70">
        <f t="shared" si="7"/>
        <v>5800</v>
      </c>
      <c r="E83" s="70">
        <v>0</v>
      </c>
      <c r="F83" s="70">
        <v>5800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</row>
    <row r="84" spans="1:249" x14ac:dyDescent="0.25">
      <c r="A84" s="68">
        <v>5291</v>
      </c>
      <c r="B84" s="69" t="s">
        <v>136</v>
      </c>
      <c r="C84" s="72"/>
      <c r="D84" s="70">
        <f t="shared" si="7"/>
        <v>378000</v>
      </c>
      <c r="E84" s="70">
        <v>0</v>
      </c>
      <c r="F84" s="70">
        <v>232000</v>
      </c>
      <c r="G84" s="70">
        <v>146000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</row>
    <row r="85" spans="1:249" ht="24" x14ac:dyDescent="0.25">
      <c r="A85" s="68">
        <v>5411</v>
      </c>
      <c r="B85" s="69" t="s">
        <v>135</v>
      </c>
      <c r="C85" s="72"/>
      <c r="D85" s="70">
        <f t="shared" si="7"/>
        <v>870000</v>
      </c>
      <c r="E85" s="70">
        <v>0</v>
      </c>
      <c r="F85" s="70">
        <v>870000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70">
        <v>0</v>
      </c>
      <c r="P85" s="70">
        <v>0</v>
      </c>
    </row>
    <row r="86" spans="1:249" x14ac:dyDescent="0.25">
      <c r="A86" s="68">
        <v>5631</v>
      </c>
      <c r="B86" s="69" t="s">
        <v>138</v>
      </c>
      <c r="C86" s="72"/>
      <c r="D86" s="70">
        <f t="shared" si="7"/>
        <v>600000</v>
      </c>
      <c r="E86" s="70">
        <v>0</v>
      </c>
      <c r="F86" s="70">
        <v>600000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>
        <v>0</v>
      </c>
      <c r="P86" s="70">
        <v>0</v>
      </c>
    </row>
    <row r="87" spans="1:249" x14ac:dyDescent="0.25">
      <c r="A87" s="68">
        <v>5661</v>
      </c>
      <c r="B87" s="69" t="s">
        <v>139</v>
      </c>
      <c r="C87" s="72"/>
      <c r="D87" s="70">
        <f t="shared" si="7"/>
        <v>55000</v>
      </c>
      <c r="E87" s="70">
        <v>0</v>
      </c>
      <c r="F87" s="70">
        <v>0</v>
      </c>
      <c r="G87" s="70">
        <v>55000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0</v>
      </c>
      <c r="P87" s="70">
        <v>0</v>
      </c>
    </row>
    <row r="88" spans="1:249" x14ac:dyDescent="0.25">
      <c r="A88" s="68">
        <v>5671</v>
      </c>
      <c r="B88" s="69" t="s">
        <v>125</v>
      </c>
      <c r="C88" s="72"/>
      <c r="D88" s="70">
        <f t="shared" si="7"/>
        <v>565000</v>
      </c>
      <c r="E88" s="70">
        <v>315000</v>
      </c>
      <c r="F88" s="70">
        <v>250000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  <c r="O88" s="70">
        <v>0</v>
      </c>
      <c r="P88" s="70">
        <v>0</v>
      </c>
      <c r="Q88" s="77" t="s">
        <v>126</v>
      </c>
    </row>
    <row r="89" spans="1:249" x14ac:dyDescent="0.25">
      <c r="A89" s="68">
        <v>5971</v>
      </c>
      <c r="B89" s="69" t="s">
        <v>123</v>
      </c>
      <c r="C89" s="72"/>
      <c r="D89" s="70">
        <f t="shared" si="7"/>
        <v>52000</v>
      </c>
      <c r="E89" s="70">
        <v>52000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70">
        <v>0</v>
      </c>
      <c r="P89" s="70">
        <v>0</v>
      </c>
      <c r="Q89" s="77" t="s">
        <v>124</v>
      </c>
    </row>
    <row r="90" spans="1:249" s="97" customFormat="1" x14ac:dyDescent="0.25">
      <c r="A90" s="98"/>
      <c r="B90" s="99" t="s">
        <v>117</v>
      </c>
      <c r="C90" s="103"/>
      <c r="D90" s="104">
        <f>SUM(D82:D89)</f>
        <v>2543300</v>
      </c>
      <c r="E90" s="104">
        <f t="shared" ref="E90:P90" si="8">SUM(E82:E89)</f>
        <v>367000</v>
      </c>
      <c r="F90" s="104">
        <f t="shared" si="8"/>
        <v>1957800</v>
      </c>
      <c r="G90" s="104">
        <f t="shared" si="8"/>
        <v>218500</v>
      </c>
      <c r="H90" s="104">
        <f t="shared" si="8"/>
        <v>0</v>
      </c>
      <c r="I90" s="104">
        <f t="shared" si="8"/>
        <v>0</v>
      </c>
      <c r="J90" s="104">
        <f t="shared" si="8"/>
        <v>0</v>
      </c>
      <c r="K90" s="104">
        <f t="shared" si="8"/>
        <v>0</v>
      </c>
      <c r="L90" s="104">
        <f t="shared" si="8"/>
        <v>0</v>
      </c>
      <c r="M90" s="104">
        <f t="shared" si="8"/>
        <v>0</v>
      </c>
      <c r="N90" s="104">
        <f t="shared" si="8"/>
        <v>0</v>
      </c>
      <c r="O90" s="104">
        <f t="shared" si="8"/>
        <v>0</v>
      </c>
      <c r="P90" s="104">
        <f t="shared" si="8"/>
        <v>0</v>
      </c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  <c r="GX90" s="77"/>
      <c r="GY90" s="77"/>
      <c r="GZ90" s="77"/>
      <c r="HA90" s="77"/>
      <c r="HB90" s="77"/>
      <c r="HC90" s="77"/>
      <c r="HD90" s="77"/>
      <c r="HE90" s="77"/>
      <c r="HF90" s="77"/>
      <c r="HG90" s="77"/>
      <c r="HH90" s="77"/>
      <c r="HI90" s="77"/>
      <c r="HJ90" s="77"/>
      <c r="HK90" s="77"/>
      <c r="HL90" s="77"/>
      <c r="HM90" s="77"/>
      <c r="HN90" s="77"/>
      <c r="HO90" s="77"/>
      <c r="HP90" s="77"/>
      <c r="HQ90" s="77"/>
      <c r="HR90" s="77"/>
      <c r="HS90" s="77"/>
      <c r="HT90" s="77"/>
      <c r="HU90" s="77"/>
      <c r="HV90" s="77"/>
      <c r="HW90" s="77"/>
      <c r="HX90" s="77"/>
      <c r="HY90" s="77"/>
      <c r="HZ90" s="77"/>
      <c r="IA90" s="77"/>
      <c r="IB90" s="77"/>
      <c r="IC90" s="77"/>
      <c r="ID90" s="77"/>
      <c r="IE90" s="77"/>
      <c r="IF90" s="77"/>
      <c r="IG90" s="77"/>
      <c r="IH90" s="77"/>
      <c r="II90" s="77"/>
      <c r="IJ90" s="77"/>
      <c r="IK90" s="77"/>
      <c r="IL90" s="77"/>
      <c r="IM90" s="77"/>
      <c r="IN90" s="77"/>
      <c r="IO90" s="77"/>
    </row>
    <row r="91" spans="1:249" x14ac:dyDescent="0.25">
      <c r="A91" s="68"/>
      <c r="B91" s="69"/>
      <c r="C91" s="72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7" t="s">
        <v>114</v>
      </c>
    </row>
    <row r="92" spans="1:249" x14ac:dyDescent="0.25">
      <c r="A92" s="68">
        <v>9911</v>
      </c>
      <c r="B92" s="69" t="s">
        <v>113</v>
      </c>
      <c r="C92" s="72"/>
      <c r="D92" s="70">
        <f t="shared" ref="D92" si="9">SUM(E92:P92)</f>
        <v>3264000</v>
      </c>
      <c r="E92" s="70">
        <v>764000</v>
      </c>
      <c r="F92" s="70">
        <v>2500000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70">
        <v>0</v>
      </c>
      <c r="P92" s="70">
        <v>0</v>
      </c>
      <c r="Q92" s="77" t="s">
        <v>118</v>
      </c>
    </row>
    <row r="93" spans="1:249" s="97" customFormat="1" x14ac:dyDescent="0.25">
      <c r="A93" s="104"/>
      <c r="B93" s="106" t="s">
        <v>116</v>
      </c>
      <c r="C93" s="105"/>
      <c r="D93" s="103">
        <f>SUM(D92)</f>
        <v>3264000</v>
      </c>
      <c r="E93" s="104">
        <f t="shared" ref="E93:P93" si="10">SUM(E92)</f>
        <v>764000</v>
      </c>
      <c r="F93" s="104">
        <f t="shared" si="10"/>
        <v>2500000</v>
      </c>
      <c r="G93" s="104">
        <f t="shared" si="10"/>
        <v>0</v>
      </c>
      <c r="H93" s="104">
        <f t="shared" si="10"/>
        <v>0</v>
      </c>
      <c r="I93" s="104">
        <f t="shared" si="10"/>
        <v>0</v>
      </c>
      <c r="J93" s="104">
        <f t="shared" si="10"/>
        <v>0</v>
      </c>
      <c r="K93" s="104">
        <f t="shared" si="10"/>
        <v>0</v>
      </c>
      <c r="L93" s="104">
        <f t="shared" si="10"/>
        <v>0</v>
      </c>
      <c r="M93" s="104">
        <f t="shared" si="10"/>
        <v>0</v>
      </c>
      <c r="N93" s="104">
        <f t="shared" si="10"/>
        <v>0</v>
      </c>
      <c r="O93" s="104">
        <f t="shared" si="10"/>
        <v>0</v>
      </c>
      <c r="P93" s="107">
        <f t="shared" si="10"/>
        <v>0</v>
      </c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  <c r="GS93" s="77"/>
      <c r="GT93" s="77"/>
      <c r="GU93" s="77"/>
      <c r="GV93" s="77"/>
      <c r="GW93" s="77"/>
      <c r="GX93" s="77"/>
      <c r="GY93" s="77"/>
      <c r="GZ93" s="77"/>
      <c r="HA93" s="77"/>
      <c r="HB93" s="77"/>
      <c r="HC93" s="77"/>
      <c r="HD93" s="77"/>
      <c r="HE93" s="77"/>
      <c r="HF93" s="77"/>
      <c r="HG93" s="77"/>
      <c r="HH93" s="77"/>
      <c r="HI93" s="77"/>
      <c r="HJ93" s="77"/>
      <c r="HK93" s="77"/>
      <c r="HL93" s="77"/>
      <c r="HM93" s="77"/>
      <c r="HN93" s="77"/>
      <c r="HO93" s="77"/>
      <c r="HP93" s="77"/>
      <c r="HQ93" s="77"/>
      <c r="HR93" s="77"/>
      <c r="HS93" s="77"/>
      <c r="HT93" s="77"/>
      <c r="HU93" s="77"/>
      <c r="HV93" s="77"/>
      <c r="HW93" s="77"/>
      <c r="HX93" s="77"/>
      <c r="HY93" s="77"/>
      <c r="HZ93" s="77"/>
      <c r="IA93" s="77"/>
      <c r="IB93" s="77"/>
      <c r="IC93" s="77"/>
      <c r="ID93" s="77"/>
      <c r="IE93" s="77"/>
      <c r="IF93" s="77"/>
      <c r="IG93" s="77"/>
      <c r="IH93" s="77"/>
      <c r="II93" s="77"/>
      <c r="IJ93" s="77"/>
      <c r="IK93" s="77"/>
      <c r="IL93" s="77"/>
      <c r="IM93" s="77"/>
      <c r="IN93" s="77"/>
      <c r="IO93" s="77"/>
    </row>
    <row r="94" spans="1:249" x14ac:dyDescent="0.25">
      <c r="A94" s="66"/>
      <c r="B94" s="65"/>
      <c r="C94" s="74"/>
      <c r="D94" s="74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</row>
    <row r="95" spans="1:249" s="97" customFormat="1" x14ac:dyDescent="0.25">
      <c r="A95" s="107"/>
      <c r="B95" s="99" t="s">
        <v>99</v>
      </c>
      <c r="C95" s="99">
        <f>+SUM(C10:C81)/2</f>
        <v>23210320.699999996</v>
      </c>
      <c r="D95" s="99">
        <f>D31+D56+D79+D81+D90+D93</f>
        <v>32245170</v>
      </c>
      <c r="E95" s="99">
        <f t="shared" ref="E95:P95" si="11">E31+E56+E79+E81+E90+E93</f>
        <v>3934984</v>
      </c>
      <c r="F95" s="99">
        <f t="shared" si="11"/>
        <v>6809850</v>
      </c>
      <c r="G95" s="99">
        <f t="shared" si="11"/>
        <v>2205975</v>
      </c>
      <c r="H95" s="99">
        <f t="shared" si="11"/>
        <v>2888500</v>
      </c>
      <c r="I95" s="99">
        <f t="shared" si="11"/>
        <v>1926550</v>
      </c>
      <c r="J95" s="99">
        <f t="shared" si="11"/>
        <v>2027550</v>
      </c>
      <c r="K95" s="99">
        <f t="shared" si="11"/>
        <v>2073726</v>
      </c>
      <c r="L95" s="99">
        <f t="shared" si="11"/>
        <v>1918879</v>
      </c>
      <c r="M95" s="99">
        <f t="shared" si="11"/>
        <v>1876810</v>
      </c>
      <c r="N95" s="99">
        <f t="shared" si="11"/>
        <v>2367810</v>
      </c>
      <c r="O95" s="99">
        <f t="shared" si="11"/>
        <v>1928726</v>
      </c>
      <c r="P95" s="99">
        <f t="shared" si="11"/>
        <v>2285810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</row>
    <row r="96" spans="1:249" s="91" customFormat="1" ht="9" customHeight="1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90"/>
      <c r="ER96" s="90"/>
      <c r="ES96" s="90"/>
      <c r="ET96" s="90"/>
      <c r="EU96" s="90"/>
      <c r="EV96" s="90"/>
      <c r="EW96" s="90"/>
      <c r="EX96" s="90"/>
      <c r="EY96" s="90"/>
      <c r="EZ96" s="90"/>
      <c r="FA96" s="90"/>
      <c r="FB96" s="90"/>
      <c r="FC96" s="90"/>
      <c r="FD96" s="90"/>
      <c r="FE96" s="90"/>
      <c r="FF96" s="90"/>
      <c r="FG96" s="90"/>
      <c r="FH96" s="90"/>
      <c r="FI96" s="90"/>
      <c r="FJ96" s="90"/>
      <c r="FK96" s="90"/>
      <c r="FL96" s="90"/>
      <c r="FM96" s="90"/>
      <c r="FN96" s="90"/>
      <c r="FO96" s="90"/>
      <c r="FP96" s="90"/>
      <c r="FQ96" s="90"/>
      <c r="FR96" s="90"/>
      <c r="FS96" s="90"/>
      <c r="FT96" s="90"/>
      <c r="FU96" s="90"/>
      <c r="FV96" s="90"/>
      <c r="FW96" s="90"/>
      <c r="FX96" s="90"/>
      <c r="FY96" s="90"/>
      <c r="FZ96" s="90"/>
      <c r="GA96" s="90"/>
      <c r="GB96" s="90"/>
      <c r="GC96" s="90"/>
      <c r="GD96" s="90"/>
      <c r="GE96" s="90"/>
      <c r="GF96" s="90"/>
      <c r="GG96" s="90"/>
      <c r="GH96" s="90"/>
      <c r="GI96" s="90"/>
      <c r="GJ96" s="90"/>
      <c r="GK96" s="90"/>
      <c r="GL96" s="90"/>
      <c r="GM96" s="90"/>
      <c r="GN96" s="90"/>
      <c r="GO96" s="90"/>
      <c r="GP96" s="90"/>
      <c r="GQ96" s="90"/>
      <c r="GR96" s="90"/>
      <c r="GS96" s="90"/>
      <c r="GT96" s="90"/>
      <c r="GU96" s="90"/>
      <c r="GV96" s="90"/>
      <c r="GW96" s="90"/>
      <c r="GX96" s="90"/>
      <c r="GY96" s="90"/>
      <c r="GZ96" s="90"/>
      <c r="HA96" s="90"/>
      <c r="HB96" s="90"/>
      <c r="HC96" s="90"/>
      <c r="HD96" s="90"/>
      <c r="HE96" s="90"/>
      <c r="HF96" s="90"/>
      <c r="HG96" s="90"/>
      <c r="HH96" s="90"/>
      <c r="HI96" s="90"/>
      <c r="HJ96" s="90"/>
      <c r="HK96" s="90"/>
      <c r="HL96" s="90"/>
      <c r="HM96" s="90"/>
      <c r="HN96" s="90"/>
      <c r="HO96" s="90"/>
      <c r="HP96" s="90"/>
      <c r="HQ96" s="90"/>
      <c r="HR96" s="90"/>
      <c r="HS96" s="90"/>
      <c r="HT96" s="90"/>
      <c r="HU96" s="90"/>
      <c r="HV96" s="90"/>
      <c r="HW96" s="90"/>
      <c r="HX96" s="90"/>
      <c r="HY96" s="90"/>
      <c r="HZ96" s="90"/>
      <c r="IA96" s="90"/>
      <c r="IB96" s="90"/>
      <c r="IC96" s="90"/>
      <c r="ID96" s="90"/>
      <c r="IE96" s="90"/>
      <c r="IF96" s="90"/>
      <c r="IG96" s="90"/>
      <c r="IH96" s="90"/>
      <c r="II96" s="90"/>
      <c r="IJ96" s="90"/>
      <c r="IK96" s="90"/>
      <c r="IL96" s="90"/>
      <c r="IM96" s="90"/>
      <c r="IN96" s="90"/>
      <c r="IO96" s="90"/>
    </row>
    <row r="97" spans="1:250" s="2" customFormat="1" ht="12.75" x14ac:dyDescent="0.2">
      <c r="A97" s="50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8"/>
      <c r="Q97" s="28"/>
      <c r="R97" s="28"/>
      <c r="S97" s="28"/>
      <c r="T97" s="28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</row>
    <row r="98" spans="1:250" s="2" customFormat="1" ht="12.75" x14ac:dyDescent="0.2">
      <c r="A98" s="50"/>
      <c r="B98" s="24"/>
      <c r="C98" s="24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28"/>
      <c r="R98" s="28"/>
      <c r="S98" s="28"/>
      <c r="T98" s="28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</row>
    <row r="99" spans="1:250" s="2" customFormat="1" ht="12.75" x14ac:dyDescent="0.2">
      <c r="A99" s="50"/>
      <c r="B99" s="24"/>
      <c r="C99" s="24"/>
      <c r="D99" s="110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8"/>
      <c r="Q99" s="28"/>
      <c r="R99" s="28"/>
      <c r="S99" s="28"/>
      <c r="T99" s="28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</row>
    <row r="100" spans="1:250" s="2" customFormat="1" ht="12.75" x14ac:dyDescent="0.2">
      <c r="A100" s="50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8"/>
      <c r="Q100" s="28"/>
      <c r="R100" s="28"/>
      <c r="S100" s="28"/>
      <c r="T100" s="28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</row>
    <row r="101" spans="1:250" s="2" customFormat="1" ht="12.75" x14ac:dyDescent="0.2">
      <c r="A101" s="50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8"/>
      <c r="Q101" s="28"/>
      <c r="R101" s="28"/>
      <c r="S101" s="28"/>
      <c r="T101" s="2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</row>
    <row r="102" spans="1:250" s="2" customFormat="1" ht="12.75" x14ac:dyDescent="0.2">
      <c r="A102" s="9"/>
      <c r="D102" s="9" t="s">
        <v>101</v>
      </c>
      <c r="J102" s="9" t="s">
        <v>105</v>
      </c>
    </row>
    <row r="103" spans="1:250" s="2" customFormat="1" ht="12.75" x14ac:dyDescent="0.2">
      <c r="A103" s="9"/>
      <c r="D103" s="9"/>
      <c r="J103" s="9"/>
    </row>
    <row r="104" spans="1:250" s="2" customFormat="1" ht="12.75" x14ac:dyDescent="0.2">
      <c r="A104" s="9"/>
      <c r="D104" s="9" t="s">
        <v>104</v>
      </c>
      <c r="J104" s="9" t="s">
        <v>107</v>
      </c>
    </row>
    <row r="105" spans="1:250" s="2" customFormat="1" ht="12.75" x14ac:dyDescent="0.2">
      <c r="A105" s="9"/>
      <c r="D105" s="9" t="s">
        <v>102</v>
      </c>
      <c r="J105" s="9" t="s">
        <v>109</v>
      </c>
    </row>
    <row r="106" spans="1:250" s="2" customFormat="1" ht="12.75" x14ac:dyDescent="0.2">
      <c r="A106" s="9"/>
      <c r="D106" s="9" t="s">
        <v>103</v>
      </c>
      <c r="J106" s="9" t="s">
        <v>106</v>
      </c>
    </row>
    <row r="107" spans="1:250" s="2" customFormat="1" ht="12.75" x14ac:dyDescent="0.2">
      <c r="A107" s="9"/>
    </row>
    <row r="110" spans="1:250" x14ac:dyDescent="0.25">
      <c r="E110" s="80"/>
    </row>
    <row r="111" spans="1:250" x14ac:dyDescent="0.25">
      <c r="E111" s="80"/>
    </row>
  </sheetData>
  <protectedRanges>
    <protectedRange sqref="E57:P57" name="Rango10"/>
    <protectedRange sqref="E13:P30" name="Rango2"/>
    <protectedRange sqref="E80:P80" name="Rango4"/>
  </protectedRanges>
  <mergeCells count="5">
    <mergeCell ref="G1:H1"/>
    <mergeCell ref="M3:N3"/>
    <mergeCell ref="A11:A12"/>
    <mergeCell ref="B11:B12"/>
    <mergeCell ref="E11:P11"/>
  </mergeCells>
  <pageMargins left="0.19685039370078741" right="0.17" top="0.23622047244094491" bottom="0.15748031496062992" header="0.31496062992125984" footer="0.15748031496062992"/>
  <pageSetup scale="69" orientation="landscape" verticalDpi="0" r:id="rId1"/>
  <ignoredErrors>
    <ignoredError sqref="D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estimados</vt:lpstr>
      <vt:lpstr>Presupuesto de egresos</vt:lpstr>
      <vt:lpstr>'Ingresos estimados'!Área_de_impresión</vt:lpstr>
      <vt:lpstr>'Presupuesto de egresos'!Área_de_impresión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francisco lozano</cp:lastModifiedBy>
  <cp:lastPrinted>2019-02-21T21:36:27Z</cp:lastPrinted>
  <dcterms:created xsi:type="dcterms:W3CDTF">2018-02-22T18:03:09Z</dcterms:created>
  <dcterms:modified xsi:type="dcterms:W3CDTF">2019-03-08T14:43:53Z</dcterms:modified>
</cp:coreProperties>
</file>